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  <externalReference r:id="rId3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6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已列入十四五水生态</t>
        </r>
      </text>
    </comment>
  </commentList>
</comments>
</file>

<file path=xl/sharedStrings.xml><?xml version="1.0" encoding="utf-8"?>
<sst xmlns="http://schemas.openxmlformats.org/spreadsheetml/2006/main" count="392" uniqueCount="292">
  <si>
    <r>
      <t>黄山市水利发展</t>
    </r>
    <r>
      <rPr>
        <b/>
        <sz val="20"/>
        <rFont val="Times New Roman"/>
        <charset val="134"/>
      </rPr>
      <t>“</t>
    </r>
    <r>
      <rPr>
        <b/>
        <sz val="20"/>
        <rFont val="宋体"/>
        <charset val="134"/>
      </rPr>
      <t>十四五</t>
    </r>
    <r>
      <rPr>
        <b/>
        <sz val="20"/>
        <rFont val="Times New Roman"/>
        <charset val="134"/>
      </rPr>
      <t>”</t>
    </r>
    <r>
      <rPr>
        <b/>
        <sz val="20"/>
        <rFont val="宋体"/>
        <charset val="134"/>
      </rPr>
      <t>规划项目梳理表</t>
    </r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</si>
  <si>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</si>
  <si>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项目名称</t>
    </r>
  </si>
  <si>
    <r>
      <rPr>
        <b/>
        <sz val="14"/>
        <rFont val="宋体"/>
        <charset val="134"/>
      </rPr>
      <t>建设规模和主要内容</t>
    </r>
  </si>
  <si>
    <r>
      <rPr>
        <b/>
        <sz val="14"/>
        <rFont val="宋体"/>
        <charset val="134"/>
      </rPr>
      <t>总投资</t>
    </r>
    <r>
      <rPr>
        <b/>
        <sz val="14"/>
        <rFont val="Times New Roman"/>
        <charset val="134"/>
      </rPr>
      <t xml:space="preserve">   </t>
    </r>
    <r>
      <rPr>
        <b/>
        <sz val="14"/>
        <rFont val="宋体"/>
        <charset val="134"/>
      </rPr>
      <t>（亿元）</t>
    </r>
  </si>
  <si>
    <r>
      <rPr>
        <b/>
        <sz val="14"/>
        <rFont val="宋体"/>
        <charset val="134"/>
      </rPr>
      <t>估算十四五投资（亿元）</t>
    </r>
  </si>
  <si>
    <r>
      <rPr>
        <b/>
        <sz val="14"/>
        <rFont val="宋体"/>
        <charset val="134"/>
      </rPr>
      <t>备注</t>
    </r>
  </si>
  <si>
    <r>
      <rPr>
        <b/>
        <sz val="14"/>
        <rFont val="宋体"/>
        <charset val="134"/>
      </rPr>
      <t>合计</t>
    </r>
  </si>
  <si>
    <r>
      <rPr>
        <b/>
        <sz val="14"/>
        <rFont val="宋体"/>
        <charset val="134"/>
      </rPr>
      <t>Ⅰ</t>
    </r>
  </si>
  <si>
    <t>防洪提升工程</t>
  </si>
  <si>
    <r>
      <rPr>
        <b/>
        <sz val="12"/>
        <rFont val="宋体"/>
        <charset val="134"/>
      </rPr>
      <t>一</t>
    </r>
  </si>
  <si>
    <r>
      <rPr>
        <b/>
        <sz val="12"/>
        <rFont val="宋体"/>
        <charset val="134"/>
      </rPr>
      <t>大江大河防洪治理</t>
    </r>
  </si>
  <si>
    <r>
      <rPr>
        <sz val="12"/>
        <rFont val="宋体"/>
        <charset val="134"/>
      </rPr>
      <t>新安江流域综合治理工程</t>
    </r>
  </si>
  <si>
    <r>
      <rPr>
        <sz val="12"/>
        <rFont val="宋体"/>
        <charset val="134"/>
      </rPr>
      <t>建设内容治理涉及休宁县、屯溪区和歙县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个县（区），治理河长</t>
    </r>
    <r>
      <rPr>
        <sz val="12"/>
        <rFont val="Times New Roman"/>
        <charset val="134"/>
      </rPr>
      <t>141.9km</t>
    </r>
    <r>
      <rPr>
        <sz val="12"/>
        <rFont val="宋体"/>
        <charset val="134"/>
      </rPr>
      <t>，主要新建、改建护岸</t>
    </r>
    <r>
      <rPr>
        <sz val="12"/>
        <rFont val="Times New Roman"/>
        <charset val="134"/>
      </rPr>
      <t>77.82km</t>
    </r>
    <r>
      <rPr>
        <sz val="12"/>
        <rFont val="宋体"/>
        <charset val="134"/>
      </rPr>
      <t>；河口整治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处；歙县扬之河、富资水、丰乐河等治理及分洪设施工程；水环境治理、水源地保护、饮水安全工程、水土保持等。</t>
    </r>
  </si>
  <si>
    <r>
      <rPr>
        <sz val="12"/>
        <rFont val="宋体"/>
        <charset val="134"/>
      </rPr>
      <t>可研在编</t>
    </r>
  </si>
  <si>
    <r>
      <rPr>
        <b/>
        <sz val="12"/>
        <rFont val="宋体"/>
        <charset val="134"/>
      </rPr>
      <t>二</t>
    </r>
  </si>
  <si>
    <r>
      <rPr>
        <b/>
        <sz val="12"/>
        <rFont val="宋体"/>
        <charset val="134"/>
      </rPr>
      <t>中小河流治理（</t>
    </r>
    <r>
      <rPr>
        <b/>
        <sz val="12"/>
        <rFont val="Times New Roman"/>
        <charset val="134"/>
      </rPr>
      <t>200-3000km2</t>
    </r>
    <r>
      <rPr>
        <b/>
        <sz val="12"/>
        <rFont val="宋体"/>
        <charset val="134"/>
      </rPr>
      <t>）</t>
    </r>
  </si>
  <si>
    <r>
      <rPr>
        <sz val="10"/>
        <rFont val="宋体"/>
        <charset val="134"/>
      </rPr>
      <t>新安江屯溪示范段治理河长</t>
    </r>
    <r>
      <rPr>
        <sz val="10"/>
        <rFont val="Times New Roman"/>
        <charset val="134"/>
      </rPr>
      <t>3km</t>
    </r>
    <r>
      <rPr>
        <sz val="10"/>
        <rFont val="宋体"/>
        <charset val="134"/>
      </rPr>
      <t>，建设内容为新建、恢复重建堤岸等</t>
    </r>
  </si>
  <si>
    <t>防汛抗旱提升工程</t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</si>
  <si>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5.8km</t>
    </r>
    <r>
      <rPr>
        <sz val="10"/>
        <rFont val="宋体"/>
        <charset val="134"/>
      </rPr>
      <t>，建设内容为新建加固堤岸等</t>
    </r>
  </si>
  <si>
    <r>
      <rPr>
        <sz val="10"/>
        <rFont val="宋体"/>
        <charset val="134"/>
      </rPr>
      <t>麻川河三口湘潭段治理河长</t>
    </r>
    <r>
      <rPr>
        <sz val="10"/>
        <rFont val="Times New Roman"/>
        <charset val="134"/>
      </rPr>
      <t>4.5km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</si>
  <si>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3km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</si>
  <si>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麻川河新洪段治理河长</t>
    </r>
    <r>
      <rPr>
        <sz val="10"/>
        <rFont val="Times New Roman"/>
        <charset val="134"/>
      </rPr>
      <t>5km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</si>
  <si>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溪河汪王岭段治理河长</t>
    </r>
    <r>
      <rPr>
        <sz val="10"/>
        <rFont val="Times New Roman"/>
        <charset val="134"/>
      </rPr>
      <t>5.4km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</si>
  <si>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丰乐河漕溪河段治理河长</t>
    </r>
    <r>
      <rPr>
        <sz val="10"/>
        <rFont val="Times New Roman"/>
        <charset val="134"/>
      </rPr>
      <t>8km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</si>
  <si>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丰乐河杨村乡段治理河长</t>
    </r>
    <r>
      <rPr>
        <sz val="10"/>
        <rFont val="Times New Roman"/>
        <charset val="134"/>
      </rPr>
      <t>5km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</si>
  <si>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丰乐河罗田河段治理河长</t>
    </r>
    <r>
      <rPr>
        <sz val="10"/>
        <rFont val="Times New Roman"/>
        <charset val="134"/>
      </rPr>
      <t>7.5km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</si>
  <si>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丰乐河洽舍乡段治理河长</t>
    </r>
    <r>
      <rPr>
        <sz val="10"/>
        <rFont val="Times New Roman"/>
        <charset val="134"/>
      </rPr>
      <t>6km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</si>
  <si>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4.3km</t>
    </r>
    <r>
      <rPr>
        <sz val="10"/>
        <rFont val="宋体"/>
        <charset val="134"/>
      </rPr>
      <t>，建设内容为新建堤防、清淤等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</si>
  <si>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8.8km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</si>
  <si>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郑村桥至堨田河段治理河长</t>
    </r>
    <r>
      <rPr>
        <sz val="10"/>
        <rFont val="Times New Roman"/>
        <charset val="134"/>
      </rPr>
      <t>5.4km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</si>
  <si>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7km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</si>
  <si>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富资水上丰至丰口河段治理河长</t>
    </r>
    <r>
      <rPr>
        <sz val="10"/>
        <rFont val="Times New Roman"/>
        <charset val="134"/>
      </rPr>
      <t>8km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</si>
  <si>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9km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</si>
  <si>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6.5km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</si>
  <si>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5km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</si>
  <si>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7.5km</t>
    </r>
    <r>
      <rPr>
        <sz val="10"/>
        <rFont val="宋体"/>
        <charset val="134"/>
      </rPr>
      <t>，建设内容为新建护岸、岸坡整治等</t>
    </r>
  </si>
  <si>
    <r>
      <rPr>
        <sz val="10"/>
        <rFont val="宋体"/>
        <charset val="134"/>
      </rPr>
      <t>横江东亭河段治理河长</t>
    </r>
    <r>
      <rPr>
        <sz val="10"/>
        <rFont val="Times New Roman"/>
        <charset val="134"/>
      </rPr>
      <t>6km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</si>
  <si>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5km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</si>
  <si>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率水小源河沿河村庄段治理河长</t>
    </r>
    <r>
      <rPr>
        <sz val="10"/>
        <rFont val="Times New Roman"/>
        <charset val="134"/>
      </rPr>
      <t>10km</t>
    </r>
    <r>
      <rPr>
        <sz val="10"/>
        <rFont val="宋体"/>
        <charset val="134"/>
      </rPr>
      <t>，建设内容为新建护岸、清淤等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</si>
  <si>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5.3km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</si>
  <si>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4.2km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</si>
  <si>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青弋江清溪河宏潭段治理河长</t>
    </r>
    <r>
      <rPr>
        <sz val="10"/>
        <rFont val="Times New Roman"/>
        <charset val="134"/>
      </rPr>
      <t>4.1km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</si>
  <si>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青弋江清溪河柯村段治理河长</t>
    </r>
    <r>
      <rPr>
        <sz val="10"/>
        <rFont val="Times New Roman"/>
        <charset val="134"/>
      </rPr>
      <t>5.1km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</si>
  <si>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青弋江清溪河竹佘段治理河长</t>
    </r>
    <r>
      <rPr>
        <sz val="10"/>
        <rFont val="Times New Roman"/>
        <charset val="134"/>
      </rPr>
      <t>4km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</si>
  <si>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青弋江清溪河璇溪河治理河长</t>
    </r>
    <r>
      <rPr>
        <sz val="10"/>
        <rFont val="Times New Roman"/>
        <charset val="134"/>
      </rPr>
      <t>3.5km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</si>
  <si>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公信河梅溪河赤岭段治理河长</t>
    </r>
    <r>
      <rPr>
        <sz val="10"/>
        <rFont val="Times New Roman"/>
        <charset val="134"/>
      </rPr>
      <t>4.5km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</si>
  <si>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公信河梅溪河城安段治理河长</t>
    </r>
    <r>
      <rPr>
        <sz val="10"/>
        <rFont val="Times New Roman"/>
        <charset val="134"/>
      </rPr>
      <t>6km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</si>
  <si>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文闪河闪里段治理河长</t>
    </r>
    <r>
      <rPr>
        <sz val="10"/>
        <rFont val="Times New Roman"/>
        <charset val="134"/>
      </rPr>
      <t>4.4km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</si>
  <si>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阊江响潭至江村段治理河长</t>
    </r>
    <r>
      <rPr>
        <sz val="10"/>
        <rFont val="Times New Roman"/>
        <charset val="134"/>
      </rPr>
      <t>5.5km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</si>
  <si>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文闪河箬坑段治理河长</t>
    </r>
    <r>
      <rPr>
        <sz val="10"/>
        <rFont val="Times New Roman"/>
        <charset val="134"/>
      </rPr>
      <t>5km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</si>
  <si>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4km</t>
    </r>
    <r>
      <rPr>
        <sz val="10"/>
        <rFont val="宋体"/>
        <charset val="134"/>
      </rPr>
      <t>，建设内容为新建护岸等</t>
    </r>
  </si>
  <si>
    <r>
      <rPr>
        <sz val="10"/>
        <rFont val="宋体"/>
        <charset val="134"/>
      </rPr>
      <t>阊江塔坊段治理河长</t>
    </r>
    <r>
      <rPr>
        <sz val="10"/>
        <rFont val="Times New Roman"/>
        <charset val="134"/>
      </rPr>
      <t>4.5km</t>
    </r>
    <r>
      <rPr>
        <sz val="10"/>
        <rFont val="宋体"/>
        <charset val="134"/>
      </rPr>
      <t>，建设内容为新建护岸等</t>
    </r>
  </si>
  <si>
    <r>
      <rPr>
        <b/>
        <sz val="12"/>
        <rFont val="宋体"/>
        <charset val="134"/>
      </rPr>
      <t>三</t>
    </r>
  </si>
  <si>
    <r>
      <rPr>
        <b/>
        <sz val="12"/>
        <rFont val="宋体"/>
        <charset val="134"/>
      </rPr>
      <t>山洪灾害防治</t>
    </r>
  </si>
  <si>
    <r>
      <rPr>
        <sz val="12"/>
        <rFont val="宋体"/>
        <charset val="134"/>
      </rPr>
      <t>黟县羊栈河</t>
    </r>
  </si>
  <si>
    <r>
      <rPr>
        <sz val="12"/>
        <rFont val="宋体"/>
        <charset val="134"/>
      </rPr>
      <t>河道清淤、堤岸整治等。</t>
    </r>
  </si>
  <si>
    <r>
      <rPr>
        <sz val="12"/>
        <rFont val="宋体"/>
        <charset val="134"/>
      </rPr>
      <t>初步设计已经完成</t>
    </r>
  </si>
  <si>
    <r>
      <rPr>
        <sz val="12"/>
        <rFont val="宋体"/>
        <charset val="134"/>
      </rPr>
      <t>屯溪区留村河山洪沟治理项目</t>
    </r>
  </si>
  <si>
    <r>
      <rPr>
        <sz val="12"/>
        <rFont val="宋体"/>
        <charset val="134"/>
      </rPr>
      <t>从留村村口到浯村渡口治理河长约</t>
    </r>
    <r>
      <rPr>
        <sz val="12"/>
        <rFont val="Times New Roman"/>
        <charset val="134"/>
      </rPr>
      <t>1.7km</t>
    </r>
    <r>
      <rPr>
        <sz val="12"/>
        <rFont val="宋体"/>
        <charset val="134"/>
      </rPr>
      <t>，全河段清淤，局部河段拓宽。新建护岸长约</t>
    </r>
    <r>
      <rPr>
        <sz val="12"/>
        <rFont val="Times New Roman"/>
        <charset val="134"/>
      </rPr>
      <t>3200</t>
    </r>
    <r>
      <rPr>
        <sz val="12"/>
        <rFont val="宋体"/>
        <charset val="134"/>
      </rPr>
      <t>米，以重力式护岸为主。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个引水小堰坝、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个下河埠头。估算投资为</t>
    </r>
    <r>
      <rPr>
        <sz val="12"/>
        <rFont val="Times New Roman"/>
        <charset val="134"/>
      </rPr>
      <t>1200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</si>
  <si>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拟列入省水利厅山洪沟治理项目规划。</t>
    </r>
  </si>
  <si>
    <r>
      <rPr>
        <sz val="12"/>
        <rFont val="宋体"/>
        <charset val="134"/>
      </rPr>
      <t>屯溪区山洪灾害非工程措施改造工程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</si>
  <si>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个栈桥式雨水监测站点、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个雷达式监测站点移位重建、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个视频站点、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个岛式或依附式监测站点。</t>
    </r>
  </si>
  <si>
    <r>
      <rPr>
        <sz val="12"/>
        <rFont val="宋体"/>
        <charset val="134"/>
      </rPr>
      <t>拟列入省水利厅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十四五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山洪灾害监测预警项目整体规划。</t>
    </r>
  </si>
  <si>
    <r>
      <rPr>
        <sz val="12"/>
        <rFont val="宋体"/>
        <charset val="134"/>
      </rPr>
      <t>黟县旋溪河山洪沟治理项目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</si>
  <si>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10.5km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</si>
  <si>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黟县龙川河山洪沟治理项目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</si>
  <si>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7.14km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</si>
  <si>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黟县丰溪河山洪沟治理项目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</si>
  <si>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12.3km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</si>
  <si>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黟县东边河山洪沟治理项目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</si>
  <si>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7.7km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</si>
  <si>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黟县东亭河叶村段山洪沟治理项目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</si>
  <si>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6.5km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</si>
  <si>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黟县考川河山洪沟治理项目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</si>
  <si>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7.3km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</si>
  <si>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黟县玛川河山洪沟治理项目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</si>
  <si>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8.4km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</si>
  <si>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黟县枧溪河山洪沟治理项目</t>
    </r>
  </si>
  <si>
    <r>
      <rPr>
        <sz val="12"/>
        <rFont val="宋体"/>
        <charset val="134"/>
      </rPr>
      <t>黟县田溪、牛鼻坑山洪沟治理项目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</si>
  <si>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11km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</si>
  <si>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黟县武溪河山洪沟治理项目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</si>
  <si>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12km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</si>
  <si>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黟县吉阳河山洪沟治理项目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</si>
  <si>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8km</t>
    </r>
    <r>
      <rPr>
        <sz val="12"/>
        <rFont val="宋体"/>
        <charset val="134"/>
      </rPr>
      <t>，护岸修复、清淤疏浚、排洪沟建设，其他配套建筑物</t>
    </r>
  </si>
  <si>
    <r>
      <rPr>
        <sz val="12"/>
        <rFont val="宋体"/>
        <charset val="134"/>
      </rPr>
      <t>黟县霁水河山洪沟治理项目</t>
    </r>
  </si>
  <si>
    <r>
      <rPr>
        <sz val="12"/>
        <rFont val="宋体"/>
        <charset val="134"/>
      </rPr>
      <t>治理长度</t>
    </r>
    <r>
      <rPr>
        <sz val="12"/>
        <rFont val="Times New Roman"/>
        <charset val="134"/>
      </rPr>
      <t>7km</t>
    </r>
    <r>
      <rPr>
        <sz val="12"/>
        <rFont val="宋体"/>
        <charset val="134"/>
      </rPr>
      <t>，护岸修复、清淤疏浚、排洪沟建设，其他配套建筑物</t>
    </r>
  </si>
  <si>
    <r>
      <rPr>
        <b/>
        <sz val="12"/>
        <rFont val="宋体"/>
        <charset val="134"/>
      </rPr>
      <t>四</t>
    </r>
  </si>
  <si>
    <r>
      <rPr>
        <b/>
        <sz val="12"/>
        <rFont val="宋体"/>
        <charset val="134"/>
      </rPr>
      <t>新建水库工程</t>
    </r>
  </si>
  <si>
    <r>
      <rPr>
        <sz val="12"/>
        <rFont val="宋体"/>
        <charset val="134"/>
      </rPr>
      <t>（一）</t>
    </r>
  </si>
  <si>
    <r>
      <rPr>
        <sz val="12"/>
        <rFont val="宋体"/>
        <charset val="134"/>
      </rPr>
      <t>中型水库</t>
    </r>
  </si>
  <si>
    <t>1</t>
  </si>
  <si>
    <r>
      <rPr>
        <sz val="12"/>
        <rFont val="宋体"/>
        <charset val="134"/>
      </rPr>
      <t>休宁县洪家岭水库</t>
    </r>
  </si>
  <si>
    <r>
      <rPr>
        <sz val="12"/>
        <rFont val="宋体"/>
        <charset val="134"/>
      </rPr>
      <t>总库容为</t>
    </r>
    <r>
      <rPr>
        <sz val="12"/>
        <rFont val="Times New Roman"/>
        <charset val="134"/>
      </rPr>
      <t>7430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，正常蓄水位</t>
    </r>
    <r>
      <rPr>
        <sz val="12"/>
        <rFont val="Times New Roman"/>
        <charset val="134"/>
      </rPr>
      <t xml:space="preserve">207m, </t>
    </r>
    <r>
      <rPr>
        <sz val="12"/>
        <rFont val="宋体"/>
        <charset val="134"/>
      </rPr>
      <t>汛期限制水位</t>
    </r>
    <r>
      <rPr>
        <sz val="12"/>
        <rFont val="Times New Roman"/>
        <charset val="134"/>
      </rPr>
      <t>204m</t>
    </r>
    <r>
      <rPr>
        <sz val="12"/>
        <rFont val="宋体"/>
        <charset val="134"/>
      </rPr>
      <t>。电站装机容量</t>
    </r>
    <r>
      <rPr>
        <sz val="12"/>
        <rFont val="Times New Roman"/>
        <charset val="134"/>
      </rPr>
      <t>3000KW</t>
    </r>
    <r>
      <rPr>
        <sz val="12"/>
        <rFont val="宋体"/>
        <charset val="134"/>
      </rPr>
      <t>。</t>
    </r>
  </si>
  <si>
    <t>2</t>
  </si>
  <si>
    <r>
      <rPr>
        <sz val="12"/>
        <rFont val="宋体"/>
        <charset val="134"/>
      </rPr>
      <t>歙县富堨水库</t>
    </r>
  </si>
  <si>
    <r>
      <rPr>
        <sz val="12"/>
        <rFont val="宋体"/>
        <charset val="134"/>
      </rPr>
      <t>库容：总库容</t>
    </r>
    <r>
      <rPr>
        <sz val="12"/>
        <rFont val="Times New Roman"/>
        <charset val="134"/>
      </rPr>
      <t>1537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，兴利库容</t>
    </r>
    <r>
      <rPr>
        <sz val="12"/>
        <rFont val="Times New Roman"/>
        <charset val="134"/>
      </rPr>
      <t>640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，死库容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。坝高</t>
    </r>
    <r>
      <rPr>
        <sz val="12"/>
        <rFont val="Times New Roman"/>
        <charset val="134"/>
      </rPr>
      <t>18.4</t>
    </r>
    <r>
      <rPr>
        <sz val="12"/>
        <rFont val="宋体"/>
        <charset val="134"/>
      </rPr>
      <t>米，坝长</t>
    </r>
    <r>
      <rPr>
        <sz val="12"/>
        <rFont val="Times New Roman"/>
        <charset val="134"/>
      </rPr>
      <t>320</t>
    </r>
    <r>
      <rPr>
        <sz val="12"/>
        <rFont val="宋体"/>
        <charset val="134"/>
      </rPr>
      <t>米。</t>
    </r>
  </si>
  <si>
    <t>3</t>
  </si>
  <si>
    <r>
      <rPr>
        <sz val="12"/>
        <rFont val="宋体"/>
        <charset val="134"/>
      </rPr>
      <t>流口岭水库</t>
    </r>
  </si>
  <si>
    <r>
      <rPr>
        <sz val="12"/>
        <rFont val="宋体"/>
        <charset val="134"/>
      </rPr>
      <t>以防洪、供水、灌溉、发电为主，总库容</t>
    </r>
    <r>
      <rPr>
        <sz val="12"/>
        <rFont val="Times New Roman"/>
        <charset val="134"/>
      </rPr>
      <t>0.804</t>
    </r>
    <r>
      <rPr>
        <sz val="12"/>
        <rFont val="宋体"/>
        <charset val="134"/>
      </rPr>
      <t>亿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</si>
  <si>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（二）</t>
    </r>
  </si>
  <si>
    <r>
      <rPr>
        <sz val="12"/>
        <rFont val="宋体"/>
        <charset val="134"/>
      </rPr>
      <t>小型水库</t>
    </r>
  </si>
  <si>
    <r>
      <rPr>
        <sz val="12"/>
        <rFont val="宋体"/>
        <charset val="134"/>
      </rPr>
      <t>黟县拜年山水库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</si>
  <si>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251.8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</si>
  <si>
    <r>
      <rPr>
        <sz val="12"/>
        <rFont val="宋体"/>
        <charset val="134"/>
      </rPr>
      <t>可研已批</t>
    </r>
  </si>
  <si>
    <r>
      <rPr>
        <sz val="12"/>
        <rFont val="宋体"/>
        <charset val="134"/>
      </rPr>
      <t>黄山区龙潭水库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</si>
  <si>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130.5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  <r>
      <rPr>
        <sz val="12"/>
        <rFont val="宋体"/>
        <charset val="134"/>
      </rPr>
      <t>，供水人口</t>
    </r>
    <r>
      <rPr>
        <sz val="12"/>
        <rFont val="Times New Roman"/>
        <charset val="134"/>
      </rPr>
      <t>3.5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</si>
  <si>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祁门县黄余坑水库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</si>
  <si>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0.5</t>
    </r>
    <r>
      <rPr>
        <sz val="12"/>
        <rFont val="宋体"/>
        <charset val="134"/>
      </rPr>
      <t>万亩，供水人口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</t>
    </r>
  </si>
  <si>
    <r>
      <rPr>
        <sz val="12"/>
        <rFont val="宋体"/>
        <charset val="134"/>
      </rPr>
      <t>祁门县祁红水库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</si>
  <si>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108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0.7</t>
    </r>
    <r>
      <rPr>
        <sz val="12"/>
        <rFont val="宋体"/>
        <charset val="134"/>
      </rPr>
      <t>万亩，供水人口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万</t>
    </r>
  </si>
  <si>
    <r>
      <rPr>
        <sz val="12"/>
        <rFont val="宋体"/>
        <charset val="134"/>
      </rPr>
      <t>黟县五里源水库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</si>
  <si>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23.3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0.3</t>
    </r>
    <r>
      <rPr>
        <sz val="12"/>
        <rFont val="宋体"/>
        <charset val="134"/>
      </rPr>
      <t>万亩</t>
    </r>
  </si>
  <si>
    <r>
      <rPr>
        <sz val="12"/>
        <rFont val="宋体"/>
        <charset val="134"/>
      </rPr>
      <t>徽州区碣石村水库</t>
    </r>
  </si>
  <si>
    <r>
      <rPr>
        <sz val="12"/>
        <rFont val="宋体"/>
        <charset val="134"/>
      </rPr>
      <t>混凝土重力坝，长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米、宽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米、高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</si>
  <si>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黄山区东黄山水库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</si>
  <si>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</si>
  <si>
    <r>
      <rPr>
        <sz val="12"/>
        <rFont val="宋体"/>
        <charset val="134"/>
      </rPr>
      <t>歙县烈马回水库</t>
    </r>
  </si>
  <si>
    <r>
      <rPr>
        <sz val="12"/>
        <rFont val="宋体"/>
        <charset val="134"/>
      </rPr>
      <t>坝高</t>
    </r>
    <r>
      <rPr>
        <sz val="12"/>
        <rFont val="Times New Roman"/>
        <charset val="134"/>
      </rPr>
      <t>16m</t>
    </r>
    <r>
      <rPr>
        <sz val="12"/>
        <rFont val="宋体"/>
        <charset val="134"/>
      </rPr>
      <t>，总库容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</si>
  <si>
    <r>
      <rPr>
        <sz val="12"/>
        <rFont val="宋体"/>
        <charset val="134"/>
      </rPr>
      <t>祁门县西坞里水库</t>
    </r>
  </si>
  <si>
    <r>
      <rPr>
        <sz val="12"/>
        <rFont val="宋体"/>
        <charset val="134"/>
      </rPr>
      <t>坝高</t>
    </r>
    <r>
      <rPr>
        <sz val="12"/>
        <rFont val="Times New Roman"/>
        <charset val="134"/>
      </rPr>
      <t>35m</t>
    </r>
    <r>
      <rPr>
        <sz val="12"/>
        <rFont val="宋体"/>
        <charset val="134"/>
      </rPr>
      <t>，总库容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</si>
  <si>
    <r>
      <rPr>
        <sz val="12"/>
        <rFont val="宋体"/>
        <charset val="134"/>
      </rPr>
      <t>歙县顺口水库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</si>
  <si>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0.11</t>
    </r>
    <r>
      <rPr>
        <sz val="12"/>
        <rFont val="宋体"/>
        <charset val="134"/>
      </rPr>
      <t>万亩，供水人口</t>
    </r>
    <r>
      <rPr>
        <sz val="12"/>
        <rFont val="Times New Roman"/>
        <charset val="134"/>
      </rPr>
      <t>1.3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</si>
  <si>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歙县前山水库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</si>
  <si>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0.11</t>
    </r>
    <r>
      <rPr>
        <sz val="12"/>
        <rFont val="宋体"/>
        <charset val="134"/>
      </rPr>
      <t>万亩，供水人口</t>
    </r>
    <r>
      <rPr>
        <sz val="12"/>
        <rFont val="Times New Roman"/>
        <charset val="134"/>
      </rPr>
      <t>1.3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</si>
  <si>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歙县武山下水库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</si>
  <si>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0.11</t>
    </r>
    <r>
      <rPr>
        <sz val="12"/>
        <rFont val="宋体"/>
        <charset val="134"/>
      </rPr>
      <t>万亩，供水人口</t>
    </r>
    <r>
      <rPr>
        <sz val="12"/>
        <rFont val="Times New Roman"/>
        <charset val="134"/>
      </rPr>
      <t>1.3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</si>
  <si>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歙县石耳水库</t>
    </r>
  </si>
  <si>
    <r>
      <rPr>
        <sz val="12"/>
        <rFont val="宋体"/>
        <charset val="134"/>
      </rPr>
      <t>黟县钓鱼岭水库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</si>
  <si>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23.3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，灌溉面积</t>
    </r>
    <r>
      <rPr>
        <sz val="12"/>
        <rFont val="Times New Roman"/>
        <charset val="134"/>
      </rPr>
      <t>0.3</t>
    </r>
    <r>
      <rPr>
        <sz val="12"/>
        <rFont val="宋体"/>
        <charset val="134"/>
      </rPr>
      <t>万亩</t>
    </r>
  </si>
  <si>
    <r>
      <rPr>
        <b/>
        <sz val="12"/>
        <rFont val="宋体"/>
        <charset val="134"/>
      </rPr>
      <t>五</t>
    </r>
  </si>
  <si>
    <r>
      <rPr>
        <b/>
        <sz val="12"/>
        <rFont val="宋体"/>
        <charset val="134"/>
      </rPr>
      <t>水库（水闸）除险加固</t>
    </r>
  </si>
  <si>
    <r>
      <rPr>
        <sz val="12"/>
        <rFont val="宋体"/>
        <charset val="134"/>
      </rPr>
      <t>大中型水闸加固</t>
    </r>
  </si>
  <si>
    <r>
      <rPr>
        <sz val="12"/>
        <rFont val="宋体"/>
        <charset val="134"/>
      </rPr>
      <t>歙县柘林水利枢纽工程</t>
    </r>
  </si>
  <si>
    <r>
      <rPr>
        <sz val="12"/>
        <rFont val="宋体"/>
        <charset val="134"/>
      </rPr>
      <t>总库容</t>
    </r>
    <r>
      <rPr>
        <sz val="12"/>
        <rFont val="Times New Roman"/>
        <charset val="134"/>
      </rPr>
      <t>600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，兴利库容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  <r>
      <rPr>
        <sz val="12"/>
        <rFont val="宋体"/>
        <charset val="134"/>
      </rPr>
      <t>，电站装机</t>
    </r>
    <r>
      <rPr>
        <sz val="12"/>
        <rFont val="Times New Roman"/>
        <charset val="134"/>
      </rPr>
      <t>3000kw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吨水闸。</t>
    </r>
  </si>
  <si>
    <r>
      <rPr>
        <sz val="12"/>
        <rFont val="宋体"/>
        <charset val="134"/>
      </rPr>
      <t>小型水库加固工程</t>
    </r>
  </si>
  <si>
    <r>
      <rPr>
        <sz val="12"/>
        <rFont val="宋体"/>
        <charset val="134"/>
      </rPr>
      <t>五里冲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</si>
  <si>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圬工涵改造、大坝防渗整治</t>
    </r>
  </si>
  <si>
    <r>
      <rPr>
        <sz val="10"/>
        <rFont val="宋体"/>
        <charset val="134"/>
      </rPr>
      <t>已鉴定</t>
    </r>
  </si>
  <si>
    <r>
      <rPr>
        <sz val="12"/>
        <rFont val="宋体"/>
        <charset val="134"/>
      </rPr>
      <t>长征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</si>
  <si>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圬工涵改造、大坝整治</t>
    </r>
  </si>
  <si>
    <r>
      <rPr>
        <sz val="12"/>
        <rFont val="宋体"/>
        <charset val="134"/>
      </rPr>
      <t>深井垄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</si>
  <si>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岸口里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</si>
  <si>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游山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</si>
  <si>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风景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</si>
  <si>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溢洪道灌浆、管理房后清淤及挡土墙护砌</t>
    </r>
  </si>
  <si>
    <r>
      <rPr>
        <sz val="10"/>
        <rFont val="宋体"/>
        <charset val="134"/>
      </rPr>
      <t>正在编制</t>
    </r>
  </si>
  <si>
    <r>
      <rPr>
        <sz val="12"/>
        <rFont val="宋体"/>
        <charset val="134"/>
      </rPr>
      <t>迎头坞水库</t>
    </r>
  </si>
  <si>
    <r>
      <rPr>
        <sz val="12"/>
        <rFont val="宋体"/>
        <charset val="134"/>
      </rPr>
      <t>清淤及放水涵维修</t>
    </r>
  </si>
  <si>
    <r>
      <rPr>
        <sz val="12"/>
        <rFont val="宋体"/>
        <charset val="134"/>
      </rPr>
      <t>周塘水库</t>
    </r>
  </si>
  <si>
    <r>
      <rPr>
        <sz val="12"/>
        <rFont val="宋体"/>
        <charset val="134"/>
      </rPr>
      <t>乌石头水库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</si>
  <si>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、对大坝内坡增加防护，对大坝外坡重建倒虑体，应将原下游坝面的杂草清除干净，分层夯实填筑。
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 xml:space="preserve">、对溢洪道进行清理修缮。
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、检修底涵，重置斜卧涵。</t>
    </r>
  </si>
  <si>
    <r>
      <rPr>
        <sz val="12"/>
        <rFont val="宋体"/>
        <charset val="134"/>
      </rPr>
      <t>虎形水库</t>
    </r>
  </si>
  <si>
    <r>
      <rPr>
        <sz val="12"/>
        <rFont val="宋体"/>
        <charset val="134"/>
      </rPr>
      <t>重建底涵</t>
    </r>
  </si>
  <si>
    <r>
      <rPr>
        <sz val="12"/>
        <rFont val="宋体"/>
        <charset val="134"/>
      </rPr>
      <t>八角坞水库</t>
    </r>
  </si>
  <si>
    <r>
      <rPr>
        <sz val="12"/>
        <rFont val="宋体"/>
        <charset val="134"/>
      </rPr>
      <t>重建底涵、外坝坡整治等</t>
    </r>
  </si>
  <si>
    <r>
      <rPr>
        <sz val="12"/>
        <rFont val="宋体"/>
        <charset val="134"/>
      </rPr>
      <t>四清水库</t>
    </r>
  </si>
  <si>
    <r>
      <rPr>
        <sz val="12"/>
        <rFont val="宋体"/>
        <charset val="134"/>
      </rPr>
      <t>重建底涵、新建管理房等</t>
    </r>
  </si>
  <si>
    <r>
      <rPr>
        <sz val="12"/>
        <rFont val="宋体"/>
        <charset val="134"/>
      </rPr>
      <t>四村水库</t>
    </r>
  </si>
  <si>
    <r>
      <rPr>
        <sz val="12"/>
        <rFont val="宋体"/>
        <charset val="134"/>
      </rPr>
      <t>清淤</t>
    </r>
  </si>
  <si>
    <r>
      <rPr>
        <sz val="12"/>
        <rFont val="宋体"/>
        <charset val="134"/>
      </rPr>
      <t>山头水库</t>
    </r>
  </si>
  <si>
    <r>
      <rPr>
        <sz val="12"/>
        <rFont val="宋体"/>
        <charset val="134"/>
      </rPr>
      <t>佛子岭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</si>
  <si>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溢洪道底板加固、副坝灌浆、放水设备改造</t>
    </r>
  </si>
  <si>
    <r>
      <rPr>
        <sz val="12"/>
        <rFont val="宋体"/>
        <charset val="134"/>
      </rPr>
      <t>黄家垄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</si>
  <si>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坝体防渗处理</t>
    </r>
  </si>
  <si>
    <r>
      <rPr>
        <sz val="12"/>
        <rFont val="宋体"/>
        <charset val="134"/>
      </rPr>
      <t>茅山水库</t>
    </r>
  </si>
  <si>
    <r>
      <rPr>
        <sz val="12"/>
        <rFont val="宋体"/>
        <charset val="134"/>
      </rPr>
      <t>内坡防渗处理、改造放水涵、修建溢洪道、维修防汛道路及新建管理房</t>
    </r>
  </si>
  <si>
    <r>
      <rPr>
        <sz val="12"/>
        <rFont val="宋体"/>
        <charset val="134"/>
      </rPr>
      <t>博源电站水库</t>
    </r>
  </si>
  <si>
    <r>
      <rPr>
        <sz val="12"/>
        <rFont val="宋体"/>
        <charset val="134"/>
      </rPr>
      <t>大坝防渗加固、管理设施等</t>
    </r>
  </si>
  <si>
    <r>
      <rPr>
        <sz val="12"/>
        <rFont val="宋体"/>
        <charset val="134"/>
      </rPr>
      <t>大坞水库</t>
    </r>
  </si>
  <si>
    <r>
      <rPr>
        <sz val="12"/>
        <rFont val="宋体"/>
        <charset val="134"/>
      </rPr>
      <t>大坝防渗加固等</t>
    </r>
  </si>
  <si>
    <r>
      <rPr>
        <sz val="12"/>
        <rFont val="宋体"/>
        <charset val="134"/>
      </rPr>
      <t>叶里</t>
    </r>
    <r>
      <rPr>
        <sz val="12"/>
        <rFont val="微软雅黑"/>
        <charset val="134"/>
      </rPr>
      <t>水库</t>
    </r>
  </si>
  <si>
    <r>
      <rPr>
        <sz val="12"/>
        <rFont val="宋体"/>
        <charset val="134"/>
      </rPr>
      <t>基础处理与防渗、大坝整治</t>
    </r>
  </si>
  <si>
    <r>
      <rPr>
        <sz val="12"/>
        <rFont val="宋体"/>
        <charset val="134"/>
      </rPr>
      <t>羊坞水库</t>
    </r>
  </si>
  <si>
    <r>
      <rPr>
        <sz val="12"/>
        <rFont val="宋体"/>
        <charset val="134"/>
      </rPr>
      <t>大坝、放水涵、溢洪道加固</t>
    </r>
  </si>
  <si>
    <r>
      <rPr>
        <sz val="12"/>
        <rFont val="宋体"/>
        <charset val="134"/>
      </rPr>
      <t>钟山水库</t>
    </r>
  </si>
  <si>
    <r>
      <rPr>
        <sz val="12"/>
        <rFont val="宋体"/>
        <charset val="134"/>
      </rPr>
      <t>泰山水库</t>
    </r>
  </si>
  <si>
    <r>
      <rPr>
        <b/>
        <sz val="14"/>
        <rFont val="宋体"/>
        <charset val="134"/>
      </rPr>
      <t>Ⅱ</t>
    </r>
  </si>
  <si>
    <t>供水保障能力建设工程</t>
  </si>
  <si>
    <r>
      <rPr>
        <b/>
        <sz val="12"/>
        <rFont val="宋体"/>
        <charset val="134"/>
      </rPr>
      <t>区域水资源配置</t>
    </r>
  </si>
  <si>
    <r>
      <rPr>
        <sz val="12"/>
        <rFont val="宋体"/>
        <charset val="134"/>
      </rPr>
      <t>里庄抽水蓄能电站（前期工作）</t>
    </r>
  </si>
  <si>
    <r>
      <rPr>
        <sz val="12"/>
        <rFont val="宋体"/>
        <charset val="134"/>
      </rPr>
      <t>该项目位于新安江率水上游陈霞乡，利用休宁县里庄村天然盆地或附近山凹作为上库，在迴溪村吕家组建下库，两库之间约形成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米</t>
    </r>
    <r>
      <rPr>
        <sz val="12"/>
        <rFont val="Times New Roman"/>
        <charset val="134"/>
      </rPr>
      <t>--550</t>
    </r>
    <r>
      <rPr>
        <sz val="12"/>
        <rFont val="宋体"/>
        <charset val="134"/>
      </rPr>
      <t>米的水头，装机规模约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--200</t>
    </r>
    <r>
      <rPr>
        <sz val="12"/>
        <rFont val="宋体"/>
        <charset val="134"/>
      </rPr>
      <t>万千瓦，年发电能力约（</t>
    </r>
    <r>
      <rPr>
        <sz val="12"/>
        <rFont val="Times New Roman"/>
        <charset val="134"/>
      </rPr>
      <t>24--40</t>
    </r>
    <r>
      <rPr>
        <sz val="12"/>
        <rFont val="宋体"/>
        <charset val="134"/>
      </rPr>
      <t>）亿度，</t>
    </r>
  </si>
  <si>
    <r>
      <rPr>
        <b/>
        <sz val="12"/>
        <rFont val="宋体"/>
        <charset val="134"/>
      </rPr>
      <t>提水工程</t>
    </r>
  </si>
  <si>
    <r>
      <rPr>
        <b/>
        <sz val="12"/>
        <rFont val="宋体"/>
        <charset val="134"/>
      </rPr>
      <t>灌区建设</t>
    </r>
  </si>
  <si>
    <r>
      <rPr>
        <sz val="12"/>
        <rFont val="宋体"/>
        <charset val="134"/>
      </rPr>
      <t>（三）</t>
    </r>
  </si>
  <si>
    <r>
      <rPr>
        <sz val="12"/>
        <rFont val="宋体"/>
        <charset val="134"/>
      </rPr>
      <t>中型灌区提档升级</t>
    </r>
  </si>
  <si>
    <r>
      <rPr>
        <sz val="12"/>
        <rFont val="宋体"/>
        <charset val="134"/>
      </rPr>
      <t>黟县东方红水库灌区改造提升工程</t>
    </r>
  </si>
  <si>
    <r>
      <rPr>
        <sz val="12"/>
        <rFont val="宋体"/>
        <charset val="134"/>
      </rPr>
      <t>加固改造干渠</t>
    </r>
    <r>
      <rPr>
        <sz val="12"/>
        <rFont val="Times New Roman"/>
        <charset val="134"/>
      </rPr>
      <t>14km</t>
    </r>
    <r>
      <rPr>
        <sz val="12"/>
        <rFont val="宋体"/>
        <charset val="134"/>
      </rPr>
      <t>，支渠</t>
    </r>
    <r>
      <rPr>
        <sz val="12"/>
        <rFont val="Times New Roman"/>
        <charset val="134"/>
      </rPr>
      <t>40km</t>
    </r>
  </si>
  <si>
    <r>
      <rPr>
        <sz val="12"/>
        <rFont val="宋体"/>
        <charset val="134"/>
      </rPr>
      <t>黄山市丰乐灌区北干渠歙县段</t>
    </r>
  </si>
  <si>
    <r>
      <rPr>
        <sz val="12"/>
        <rFont val="宋体"/>
        <charset val="134"/>
      </rPr>
      <t>节水改造总面积</t>
    </r>
    <r>
      <rPr>
        <sz val="12"/>
        <rFont val="Times New Roman"/>
        <charset val="134"/>
      </rPr>
      <t>0.4</t>
    </r>
    <r>
      <rPr>
        <sz val="12"/>
        <rFont val="宋体"/>
        <charset val="134"/>
      </rPr>
      <t>万亩，耕地面积</t>
    </r>
    <r>
      <rPr>
        <sz val="12"/>
        <rFont val="Times New Roman"/>
        <charset val="134"/>
      </rPr>
      <t>3.2</t>
    </r>
    <r>
      <rPr>
        <sz val="12"/>
        <rFont val="宋体"/>
        <charset val="134"/>
      </rPr>
      <t>万亩</t>
    </r>
  </si>
  <si>
    <r>
      <rPr>
        <b/>
        <sz val="12"/>
        <rFont val="宋体"/>
        <charset val="134"/>
      </rPr>
      <t>城乡一体化供水工程</t>
    </r>
  </si>
  <si>
    <r>
      <rPr>
        <sz val="12"/>
        <rFont val="宋体"/>
        <charset val="134"/>
      </rPr>
      <t>黄山市农业灌溉供水保障项目</t>
    </r>
  </si>
  <si>
    <r>
      <rPr>
        <sz val="12"/>
        <rFont val="宋体"/>
        <charset val="134"/>
      </rPr>
      <t>恢复水库</t>
    </r>
    <r>
      <rPr>
        <sz val="12"/>
        <rFont val="Times New Roman"/>
        <charset val="134"/>
      </rPr>
      <t>47</t>
    </r>
    <r>
      <rPr>
        <sz val="12"/>
        <rFont val="宋体"/>
        <charset val="134"/>
      </rPr>
      <t>座，新建塘坝</t>
    </r>
    <r>
      <rPr>
        <sz val="12"/>
        <rFont val="Times New Roman"/>
        <charset val="134"/>
      </rPr>
      <t>1801</t>
    </r>
    <r>
      <rPr>
        <sz val="12"/>
        <rFont val="宋体"/>
        <charset val="134"/>
      </rPr>
      <t>座，恢复塘坝工程</t>
    </r>
    <r>
      <rPr>
        <sz val="12"/>
        <rFont val="Times New Roman"/>
        <charset val="134"/>
      </rPr>
      <t>2225</t>
    </r>
    <r>
      <rPr>
        <sz val="12"/>
        <rFont val="宋体"/>
        <charset val="134"/>
      </rPr>
      <t>座。拟恢复、新建水闸工程</t>
    </r>
    <r>
      <rPr>
        <sz val="12"/>
        <rFont val="Times New Roman"/>
        <charset val="134"/>
      </rPr>
      <t>141</t>
    </r>
    <r>
      <rPr>
        <sz val="12"/>
        <rFont val="宋体"/>
        <charset val="134"/>
      </rPr>
      <t>处。新建机井</t>
    </r>
    <r>
      <rPr>
        <sz val="12"/>
        <rFont val="Times New Roman"/>
        <charset val="134"/>
      </rPr>
      <t>117</t>
    </r>
    <r>
      <rPr>
        <sz val="12"/>
        <rFont val="宋体"/>
        <charset val="134"/>
      </rPr>
      <t>座，改造机井</t>
    </r>
    <r>
      <rPr>
        <sz val="12"/>
        <rFont val="Times New Roman"/>
        <charset val="134"/>
      </rPr>
      <t>83</t>
    </r>
    <r>
      <rPr>
        <sz val="12"/>
        <rFont val="宋体"/>
        <charset val="134"/>
      </rPr>
      <t>座。新建提水工程</t>
    </r>
    <r>
      <rPr>
        <sz val="12"/>
        <rFont val="Times New Roman"/>
        <charset val="134"/>
      </rPr>
      <t>68</t>
    </r>
    <r>
      <rPr>
        <sz val="12"/>
        <rFont val="宋体"/>
        <charset val="134"/>
      </rPr>
      <t>处，扩建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处，改建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处。共计规划新建水系联通渠道</t>
    </r>
    <r>
      <rPr>
        <sz val="12"/>
        <rFont val="Times New Roman"/>
        <charset val="134"/>
      </rPr>
      <t>457</t>
    </r>
    <r>
      <rPr>
        <sz val="12"/>
        <rFont val="宋体"/>
        <charset val="134"/>
      </rPr>
      <t>条，改扩建渠系工程</t>
    </r>
    <r>
      <rPr>
        <sz val="12"/>
        <rFont val="Times New Roman"/>
        <charset val="134"/>
      </rPr>
      <t>188</t>
    </r>
    <r>
      <rPr>
        <sz val="12"/>
        <rFont val="宋体"/>
        <charset val="134"/>
      </rPr>
      <t>条，共涉渠长</t>
    </r>
    <r>
      <rPr>
        <sz val="12"/>
        <rFont val="Times New Roman"/>
        <charset val="134"/>
      </rPr>
      <t>633.60km</t>
    </r>
    <r>
      <rPr>
        <sz val="12"/>
        <rFont val="宋体"/>
        <charset val="134"/>
      </rPr>
      <t>。规划续建配套与节水改造面积</t>
    </r>
    <r>
      <rPr>
        <sz val="12"/>
        <rFont val="Times New Roman"/>
        <charset val="134"/>
      </rPr>
      <t>14.69</t>
    </r>
    <r>
      <rPr>
        <sz val="12"/>
        <rFont val="宋体"/>
        <charset val="134"/>
      </rPr>
      <t>万亩。拟建高标准农田</t>
    </r>
    <r>
      <rPr>
        <sz val="12"/>
        <rFont val="Times New Roman"/>
        <charset val="134"/>
      </rPr>
      <t>11.12</t>
    </r>
    <r>
      <rPr>
        <sz val="12"/>
        <rFont val="宋体"/>
        <charset val="134"/>
      </rPr>
      <t>万亩。</t>
    </r>
  </si>
  <si>
    <r>
      <rPr>
        <sz val="12"/>
        <rFont val="宋体"/>
        <charset val="134"/>
      </rPr>
      <t>黟县一水厂改造提升工程</t>
    </r>
  </si>
  <si>
    <r>
      <rPr>
        <sz val="12"/>
        <rFont val="宋体"/>
        <charset val="134"/>
      </rPr>
      <t>水质净化和消毒设施设备，输配水管网延伸，进、出水厂水计量装置，入户水表等</t>
    </r>
  </si>
  <si>
    <r>
      <rPr>
        <sz val="12"/>
        <rFont val="宋体"/>
        <charset val="134"/>
      </rPr>
      <t>黟县二水厂改造提升工程</t>
    </r>
  </si>
  <si>
    <r>
      <rPr>
        <sz val="12"/>
        <rFont val="宋体"/>
        <charset val="134"/>
      </rPr>
      <t>黟县宏源供水公司改造提升工程</t>
    </r>
  </si>
  <si>
    <r>
      <rPr>
        <sz val="12"/>
        <rFont val="宋体"/>
        <charset val="134"/>
      </rPr>
      <t>黟县三水厂新建工程</t>
    </r>
  </si>
  <si>
    <r>
      <rPr>
        <sz val="12"/>
        <rFont val="宋体"/>
        <charset val="134"/>
      </rPr>
      <t>黄山区农村供水保障工程</t>
    </r>
  </si>
  <si>
    <r>
      <rPr>
        <sz val="12"/>
        <rFont val="宋体"/>
        <charset val="134"/>
      </rPr>
      <t>规划集中供水工程</t>
    </r>
    <r>
      <rPr>
        <sz val="12"/>
        <rFont val="Times New Roman"/>
        <charset val="134"/>
      </rPr>
      <t>82</t>
    </r>
    <r>
      <rPr>
        <sz val="12"/>
        <rFont val="宋体"/>
        <charset val="134"/>
      </rPr>
      <t>处，受益人口</t>
    </r>
    <r>
      <rPr>
        <sz val="12"/>
        <rFont val="Times New Roman"/>
        <charset val="134"/>
      </rPr>
      <t>14.2783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</si>
  <si>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已完成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十四五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供水保障规划编制，报省水利厅。</t>
    </r>
  </si>
  <si>
    <r>
      <rPr>
        <sz val="12"/>
        <rFont val="宋体"/>
        <charset val="134"/>
      </rPr>
      <t>徽州区农村供水保障工程</t>
    </r>
  </si>
  <si>
    <r>
      <rPr>
        <sz val="12"/>
        <rFont val="宋体"/>
        <charset val="134"/>
      </rPr>
      <t>规划集中供水工程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处，受益人口</t>
    </r>
    <r>
      <rPr>
        <sz val="12"/>
        <rFont val="Times New Roman"/>
        <charset val="134"/>
      </rPr>
      <t>7.8967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</si>
  <si>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歙县农村供水保障工程</t>
    </r>
  </si>
  <si>
    <r>
      <rPr>
        <sz val="12"/>
        <rFont val="宋体"/>
        <charset val="134"/>
      </rPr>
      <t>规划集中供水工程</t>
    </r>
    <r>
      <rPr>
        <sz val="12"/>
        <rFont val="Times New Roman"/>
        <charset val="134"/>
      </rPr>
      <t>414</t>
    </r>
    <r>
      <rPr>
        <sz val="12"/>
        <rFont val="宋体"/>
        <charset val="134"/>
      </rPr>
      <t>处，受益人口</t>
    </r>
    <r>
      <rPr>
        <sz val="12"/>
        <rFont val="Times New Roman"/>
        <charset val="134"/>
      </rPr>
      <t>41.4441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</si>
  <si>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休宁县农村供水保障工程</t>
    </r>
  </si>
  <si>
    <r>
      <rPr>
        <sz val="12"/>
        <rFont val="宋体"/>
        <charset val="134"/>
      </rPr>
      <t>规划集中供水工程</t>
    </r>
    <r>
      <rPr>
        <sz val="12"/>
        <rFont val="Times New Roman"/>
        <charset val="134"/>
      </rPr>
      <t>126</t>
    </r>
    <r>
      <rPr>
        <sz val="12"/>
        <rFont val="宋体"/>
        <charset val="134"/>
      </rPr>
      <t>处，受益人口</t>
    </r>
    <r>
      <rPr>
        <sz val="12"/>
        <rFont val="Times New Roman"/>
        <charset val="134"/>
      </rPr>
      <t>22.9124</t>
    </r>
    <r>
      <rPr>
        <sz val="12"/>
        <rFont val="宋体"/>
        <charset val="134"/>
      </rPr>
      <t>万人</t>
    </r>
  </si>
  <si>
    <r>
      <rPr>
        <sz val="12"/>
        <rFont val="宋体"/>
        <charset val="134"/>
      </rPr>
      <t>黟县农村供水保障工程</t>
    </r>
  </si>
  <si>
    <r>
      <rPr>
        <sz val="12"/>
        <rFont val="宋体"/>
        <charset val="134"/>
      </rPr>
      <t>规划集中供水工程</t>
    </r>
    <r>
      <rPr>
        <sz val="12"/>
        <rFont val="Times New Roman"/>
        <charset val="134"/>
      </rPr>
      <t>47</t>
    </r>
    <r>
      <rPr>
        <sz val="12"/>
        <rFont val="宋体"/>
        <charset val="134"/>
      </rPr>
      <t>处，受益人口为</t>
    </r>
    <r>
      <rPr>
        <sz val="12"/>
        <rFont val="Times New Roman"/>
        <charset val="134"/>
      </rPr>
      <t>7.13</t>
    </r>
    <r>
      <rPr>
        <sz val="12"/>
        <rFont val="宋体"/>
        <charset val="134"/>
      </rPr>
      <t>万人。</t>
    </r>
  </si>
  <si>
    <r>
      <rPr>
        <sz val="12"/>
        <rFont val="宋体"/>
        <charset val="134"/>
      </rPr>
      <t>祁门县农村供水保障工程</t>
    </r>
  </si>
  <si>
    <r>
      <rPr>
        <sz val="12"/>
        <rFont val="宋体"/>
        <charset val="134"/>
      </rPr>
      <t>规划集中供水工程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处，受益人口</t>
    </r>
    <r>
      <rPr>
        <sz val="12"/>
        <rFont val="Times New Roman"/>
        <charset val="134"/>
      </rPr>
      <t>14.7805</t>
    </r>
    <r>
      <rPr>
        <sz val="12"/>
        <rFont val="宋体"/>
        <charset val="134"/>
      </rPr>
      <t>万人。</t>
    </r>
  </si>
  <si>
    <r>
      <rPr>
        <sz val="12"/>
        <rFont val="宋体"/>
        <charset val="134"/>
      </rPr>
      <t>歙县饮用水水源地保护工程</t>
    </r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</si>
  <si>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个区域水厂、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处千人工程、</t>
    </r>
    <r>
      <rPr>
        <sz val="12"/>
        <rFont val="Times New Roman"/>
        <charset val="134"/>
      </rPr>
      <t>196</t>
    </r>
    <r>
      <rPr>
        <sz val="12"/>
        <rFont val="宋体"/>
        <charset val="134"/>
      </rPr>
      <t>处千人以下集中工程，水源保护区隔离护栏建设。</t>
    </r>
  </si>
  <si>
    <r>
      <rPr>
        <sz val="12"/>
        <rFont val="宋体"/>
        <charset val="134"/>
      </rPr>
      <t>月潭水库引水工程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</si>
  <si>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万人，灌溉面积</t>
    </r>
    <r>
      <rPr>
        <sz val="12"/>
        <rFont val="Times New Roman"/>
        <charset val="134"/>
      </rPr>
      <t>1.8</t>
    </r>
    <r>
      <rPr>
        <sz val="12"/>
        <rFont val="宋体"/>
        <charset val="134"/>
      </rPr>
      <t>万亩</t>
    </r>
  </si>
  <si>
    <r>
      <rPr>
        <b/>
        <sz val="14"/>
        <rFont val="宋体"/>
        <charset val="134"/>
      </rPr>
      <t>Ⅲ</t>
    </r>
  </si>
  <si>
    <t>主要河湖及区域生态环境治理保护修复工程</t>
  </si>
  <si>
    <t>重点河湖生态保护修复</t>
  </si>
  <si>
    <r>
      <rPr>
        <sz val="12"/>
        <rFont val="宋体"/>
        <charset val="134"/>
      </rPr>
      <t>屯溪区占川河流域综合治理水系连通工程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</si>
  <si>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）河道整治工程：新建护岸</t>
    </r>
    <r>
      <rPr>
        <sz val="12"/>
        <rFont val="Times New Roman"/>
        <charset val="134"/>
      </rPr>
      <t>10.06km</t>
    </r>
    <r>
      <rPr>
        <sz val="12"/>
        <rFont val="宋体"/>
        <charset val="134"/>
      </rPr>
      <t>，清淤疏浚总长</t>
    </r>
    <r>
      <rPr>
        <sz val="12"/>
        <rFont val="Times New Roman"/>
        <charset val="134"/>
      </rPr>
      <t>15.24km</t>
    </r>
    <r>
      <rPr>
        <sz val="12"/>
        <rFont val="宋体"/>
        <charset val="134"/>
      </rPr>
      <t>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）水系连通工程：新建林查二级提水站，配套建设管道</t>
    </r>
    <r>
      <rPr>
        <sz val="12"/>
        <rFont val="Times New Roman"/>
        <charset val="134"/>
      </rPr>
      <t>2.25km</t>
    </r>
    <r>
      <rPr>
        <sz val="12"/>
        <rFont val="宋体"/>
        <charset val="134"/>
      </rPr>
      <t>，清淤衬砌渠道</t>
    </r>
    <r>
      <rPr>
        <sz val="12"/>
        <rFont val="Times New Roman"/>
        <charset val="134"/>
      </rPr>
      <t>2.30km</t>
    </r>
    <r>
      <rPr>
        <sz val="12"/>
        <rFont val="宋体"/>
        <charset val="134"/>
      </rPr>
      <t>。清淤疏浚长塘水库、塘湾、隐塘等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座塘库，渠道清淤衬砌</t>
    </r>
    <r>
      <rPr>
        <sz val="12"/>
        <rFont val="Times New Roman"/>
        <charset val="134"/>
      </rPr>
      <t>1.71km</t>
    </r>
    <r>
      <rPr>
        <sz val="12"/>
        <rFont val="宋体"/>
        <charset val="134"/>
      </rPr>
      <t>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）生态修复工程：新建小型截污工程和小型生态蓄水堰。</t>
    </r>
  </si>
  <si>
    <r>
      <rPr>
        <sz val="12"/>
        <rFont val="宋体"/>
        <charset val="134"/>
      </rPr>
      <t>黟县拜年山水库及东方红水库干渠联通工程</t>
    </r>
  </si>
  <si>
    <r>
      <rPr>
        <sz val="12"/>
        <rFont val="宋体"/>
        <charset val="134"/>
      </rPr>
      <t>维修加固干渠</t>
    </r>
    <r>
      <rPr>
        <sz val="12"/>
        <rFont val="Times New Roman"/>
        <charset val="134"/>
      </rPr>
      <t>12km</t>
    </r>
    <r>
      <rPr>
        <sz val="12"/>
        <rFont val="宋体"/>
        <charset val="134"/>
      </rPr>
      <t>，市县东方红干渠与新建水库水系联通，增加漳水水源，改善漳水城区水生态。</t>
    </r>
  </si>
  <si>
    <r>
      <rPr>
        <sz val="12"/>
        <rFont val="宋体"/>
        <charset val="134"/>
      </rPr>
      <t>太平湖入湖口生态修复与治理</t>
    </r>
  </si>
  <si>
    <r>
      <rPr>
        <sz val="12"/>
        <rFont val="宋体"/>
        <charset val="134"/>
      </rPr>
      <t>太平湖入湖口生态修复与治理工程（主要支流麻川河、浦溪河、秧溪河、洙溪河入湖口生态修复整治）</t>
    </r>
  </si>
  <si>
    <r>
      <rPr>
        <sz val="12"/>
        <rFont val="宋体"/>
        <charset val="134"/>
      </rPr>
      <t>黄山市下庄河﹑资源溪﹑颖溪河流域环境综合整治工程</t>
    </r>
  </si>
  <si>
    <r>
      <rPr>
        <sz val="12"/>
        <rFont val="宋体"/>
        <charset val="134"/>
      </rPr>
      <t>清淤当家塘</t>
    </r>
    <r>
      <rPr>
        <sz val="12"/>
        <rFont val="Times New Roman"/>
        <charset val="134"/>
      </rPr>
      <t>21000m</t>
    </r>
    <r>
      <rPr>
        <vertAlign val="superscript"/>
        <sz val="12"/>
        <rFont val="Times New Roman"/>
        <charset val="134"/>
      </rPr>
      <t>2</t>
    </r>
    <r>
      <rPr>
        <sz val="12"/>
        <rFont val="宋体"/>
        <charset val="134"/>
      </rPr>
      <t>，清淤排水沟</t>
    </r>
    <r>
      <rPr>
        <sz val="12"/>
        <rFont val="Times New Roman"/>
        <charset val="134"/>
      </rPr>
      <t>2700m</t>
    </r>
    <r>
      <rPr>
        <sz val="12"/>
        <rFont val="宋体"/>
        <charset val="134"/>
      </rPr>
      <t>；新建矮浆砌块石挡墙</t>
    </r>
    <r>
      <rPr>
        <sz val="12"/>
        <rFont val="Times New Roman"/>
        <charset val="134"/>
      </rPr>
      <t xml:space="preserve">27.64km, </t>
    </r>
    <r>
      <rPr>
        <sz val="12"/>
        <rFont val="宋体"/>
        <charset val="134"/>
      </rPr>
      <t>新建连锁块护坡</t>
    </r>
    <r>
      <rPr>
        <sz val="12"/>
        <rFont val="Times New Roman"/>
        <charset val="134"/>
      </rPr>
      <t>20730m</t>
    </r>
    <r>
      <rPr>
        <vertAlign val="superscript"/>
        <sz val="12"/>
        <rFont val="Times New Roman"/>
        <charset val="134"/>
      </rPr>
      <t>2</t>
    </r>
    <r>
      <rPr>
        <sz val="12"/>
        <rFont val="宋体"/>
        <charset val="134"/>
      </rPr>
      <t>，清淤河道总长</t>
    </r>
    <r>
      <rPr>
        <sz val="12"/>
        <rFont val="Times New Roman"/>
        <charset val="134"/>
      </rPr>
      <t>16.58km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</si>
  <si>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可研评审已通过</t>
    </r>
  </si>
  <si>
    <r>
      <rPr>
        <sz val="12"/>
        <rFont val="宋体"/>
        <charset val="134"/>
      </rPr>
      <t>黄山溪阳河、蕉充河综合整治工程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</si>
  <si>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、溪阳河总长</t>
    </r>
    <r>
      <rPr>
        <sz val="12"/>
        <rFont val="Times New Roman"/>
        <charset val="134"/>
      </rPr>
      <t xml:space="preserve"> 2.977km(K0+000-K2+977)</t>
    </r>
    <r>
      <rPr>
        <sz val="12"/>
        <rFont val="宋体"/>
        <charset val="134"/>
      </rPr>
      <t>，本次对已建挡墙段进行清淤。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、蕉充河总长</t>
    </r>
    <r>
      <rPr>
        <sz val="12"/>
        <rFont val="Times New Roman"/>
        <charset val="134"/>
      </rPr>
      <t>3.8km</t>
    </r>
    <r>
      <rPr>
        <sz val="12"/>
        <rFont val="宋体"/>
        <charset val="134"/>
      </rPr>
      <t>，本次对已建挡墙段长</t>
    </r>
    <r>
      <rPr>
        <sz val="12"/>
        <rFont val="Times New Roman"/>
        <charset val="134"/>
      </rPr>
      <t xml:space="preserve"> 2.5km(K0+000-K2+500)</t>
    </r>
    <r>
      <rPr>
        <sz val="12"/>
        <rFont val="宋体"/>
        <charset val="134"/>
      </rPr>
      <t>清淤；对源头</t>
    </r>
    <r>
      <rPr>
        <sz val="12"/>
        <rFont val="Times New Roman"/>
        <charset val="134"/>
      </rPr>
      <t xml:space="preserve"> 1.3km(K2+500-K3+800)</t>
    </r>
    <r>
      <rPr>
        <sz val="12"/>
        <rFont val="宋体"/>
        <charset val="134"/>
      </rPr>
      <t>新建护岸。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、拦河堰、桥梁：在霞塘河内新建拦河堰</t>
    </r>
    <r>
      <rPr>
        <sz val="12"/>
        <rFont val="Times New Roman"/>
        <charset val="134"/>
      </rPr>
      <t xml:space="preserve"> 7 </t>
    </r>
    <r>
      <rPr>
        <sz val="12"/>
        <rFont val="宋体"/>
        <charset val="134"/>
      </rPr>
      <t>座，桥梁</t>
    </r>
    <r>
      <rPr>
        <sz val="12"/>
        <rFont val="Times New Roman"/>
        <charset val="134"/>
      </rPr>
      <t xml:space="preserve"> 1 </t>
    </r>
    <r>
      <rPr>
        <sz val="12"/>
        <rFont val="宋体"/>
        <charset val="134"/>
      </rPr>
      <t>座；在溪阳河、蕉充河内分别新建拦河堰</t>
    </r>
    <r>
      <rPr>
        <sz val="12"/>
        <rFont val="Times New Roman"/>
        <charset val="134"/>
      </rPr>
      <t xml:space="preserve"> 2 </t>
    </r>
    <r>
      <rPr>
        <sz val="12"/>
        <rFont val="宋体"/>
        <charset val="134"/>
      </rPr>
      <t>座。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、南干渠休宁分干渠陈坑村段（从宁村至霞塘河口）：总长</t>
    </r>
    <r>
      <rPr>
        <sz val="12"/>
        <rFont val="Times New Roman"/>
        <charset val="134"/>
      </rPr>
      <t xml:space="preserve"> 2.3km</t>
    </r>
    <r>
      <rPr>
        <sz val="12"/>
        <rFont val="宋体"/>
        <charset val="134"/>
      </rPr>
      <t>，其中明渠段长</t>
    </r>
    <r>
      <rPr>
        <sz val="12"/>
        <rFont val="Times New Roman"/>
        <charset val="134"/>
      </rPr>
      <t>1.3km</t>
    </r>
    <r>
      <rPr>
        <sz val="12"/>
        <rFont val="宋体"/>
        <charset val="134"/>
      </rPr>
      <t>，暗涵长</t>
    </r>
    <r>
      <rPr>
        <sz val="12"/>
        <rFont val="Times New Roman"/>
        <charset val="134"/>
      </rPr>
      <t xml:space="preserve"> 1.0km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</si>
  <si>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歙县城区河道整治工程</t>
    </r>
  </si>
  <si>
    <r>
      <rPr>
        <sz val="12"/>
        <rFont val="宋体"/>
        <charset val="134"/>
      </rPr>
      <t>美丽河道建设。新建古关坝、体育场坝、北门坝、布射坝等四座活动坝；河道护岸护坡建设；污染底泥清淤；沿岸绿化提升。</t>
    </r>
  </si>
  <si>
    <r>
      <rPr>
        <sz val="12"/>
        <rFont val="宋体"/>
        <charset val="134"/>
      </rPr>
      <t>项目建议书</t>
    </r>
  </si>
  <si>
    <r>
      <rPr>
        <sz val="12"/>
        <rFont val="宋体"/>
        <charset val="134"/>
      </rPr>
      <t>屯溪区乡村河道治理工程</t>
    </r>
  </si>
  <si>
    <r>
      <rPr>
        <sz val="12"/>
        <rFont val="宋体"/>
        <charset val="134"/>
      </rPr>
      <t>对尤溪河、瑶里河、云村河、留村河、潜山水、孝塘水、油汀河等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条乡村河道进行生态治理，主要治理内容为河道清淤疏浚</t>
    </r>
    <r>
      <rPr>
        <sz val="12"/>
        <rFont val="Times New Roman"/>
        <charset val="134"/>
      </rPr>
      <t>14.48km</t>
    </r>
    <r>
      <rPr>
        <sz val="12"/>
        <rFont val="宋体"/>
        <charset val="134"/>
      </rPr>
      <t>，新建（修复）生态护岸</t>
    </r>
    <r>
      <rPr>
        <sz val="12"/>
        <rFont val="Times New Roman"/>
        <charset val="134"/>
      </rPr>
      <t>17.22km</t>
    </r>
    <r>
      <rPr>
        <sz val="12"/>
        <rFont val="宋体"/>
        <charset val="134"/>
      </rPr>
      <t>，新建堰坝等。</t>
    </r>
  </si>
  <si>
    <r>
      <rPr>
        <sz val="12"/>
        <rFont val="宋体"/>
        <charset val="134"/>
      </rPr>
      <t>该项目前期工作于</t>
    </r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月招标完成。</t>
    </r>
  </si>
  <si>
    <r>
      <rPr>
        <sz val="12"/>
        <rFont val="宋体"/>
        <charset val="134"/>
      </rPr>
      <t>徽州区梁上生态蓄水坝工程</t>
    </r>
  </si>
  <si>
    <r>
      <rPr>
        <sz val="12"/>
        <rFont val="宋体"/>
        <charset val="134"/>
      </rPr>
      <t>混凝土重力坝长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米，最大坝高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</si>
  <si>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规划在编</t>
    </r>
  </si>
  <si>
    <r>
      <rPr>
        <sz val="12"/>
        <rFont val="宋体"/>
        <charset val="134"/>
      </rPr>
      <t>徽州区丰乐河昌堨拦水坝工程</t>
    </r>
  </si>
  <si>
    <r>
      <rPr>
        <sz val="12"/>
        <rFont val="宋体"/>
        <charset val="134"/>
      </rPr>
      <t>混凝土重力坝，长</t>
    </r>
    <r>
      <rPr>
        <sz val="12"/>
        <rFont val="Times New Roman"/>
        <charset val="134"/>
      </rPr>
      <t>125</t>
    </r>
    <r>
      <rPr>
        <sz val="12"/>
        <rFont val="宋体"/>
        <charset val="134"/>
      </rPr>
      <t>米、宽</t>
    </r>
    <r>
      <rPr>
        <sz val="12"/>
        <rFont val="Times New Roman"/>
        <charset val="134"/>
      </rPr>
      <t>4. 1</t>
    </r>
    <r>
      <rPr>
        <sz val="12"/>
        <rFont val="宋体"/>
        <charset val="134"/>
      </rPr>
      <t>米、高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米。保障沿线基本农田灌溉。</t>
    </r>
  </si>
  <si>
    <r>
      <rPr>
        <sz val="12"/>
        <rFont val="宋体"/>
        <charset val="134"/>
      </rPr>
      <t>徽州区丰乐河吕堨拦水坝工程</t>
    </r>
  </si>
  <si>
    <r>
      <rPr>
        <sz val="12"/>
        <rFont val="宋体"/>
        <charset val="134"/>
      </rPr>
      <t>混凝土重力坝，长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米，最大坝高</t>
    </r>
    <r>
      <rPr>
        <sz val="12"/>
        <rFont val="Times New Roman"/>
        <charset val="134"/>
      </rPr>
      <t>4.56</t>
    </r>
    <r>
      <rPr>
        <sz val="12"/>
        <rFont val="宋体"/>
        <charset val="134"/>
      </rPr>
      <t>米，底宽</t>
    </r>
    <r>
      <rPr>
        <sz val="12"/>
        <rFont val="Times New Roman"/>
        <charset val="134"/>
      </rPr>
      <t>4.5</t>
    </r>
    <r>
      <rPr>
        <sz val="12"/>
        <rFont val="宋体"/>
        <charset val="134"/>
      </rPr>
      <t>米，保障农田灌溉</t>
    </r>
    <r>
      <rPr>
        <sz val="12"/>
        <rFont val="Times New Roman"/>
        <charset val="134"/>
      </rPr>
      <t>6750</t>
    </r>
    <r>
      <rPr>
        <sz val="12"/>
        <rFont val="宋体"/>
        <charset val="134"/>
      </rPr>
      <t>亩。</t>
    </r>
  </si>
  <si>
    <r>
      <rPr>
        <sz val="12"/>
        <rFont val="宋体"/>
        <charset val="134"/>
      </rPr>
      <t>徽州区唐模当家塘工程</t>
    </r>
  </si>
  <si>
    <r>
      <rPr>
        <sz val="12"/>
        <rFont val="宋体"/>
        <charset val="134"/>
      </rPr>
      <t>粘土重力坝长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米，最大坝高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米。保障农田灌溉</t>
    </r>
    <r>
      <rPr>
        <sz val="12"/>
        <rFont val="Times New Roman"/>
        <charset val="134"/>
      </rPr>
      <t>850</t>
    </r>
    <r>
      <rPr>
        <sz val="12"/>
        <rFont val="宋体"/>
        <charset val="134"/>
      </rPr>
      <t>亩。</t>
    </r>
  </si>
  <si>
    <r>
      <rPr>
        <b/>
        <sz val="12"/>
        <rFont val="宋体"/>
        <charset val="134"/>
      </rPr>
      <t>农村水系综合整治工程</t>
    </r>
  </si>
  <si>
    <r>
      <rPr>
        <sz val="12"/>
        <rFont val="宋体"/>
        <charset val="134"/>
      </rPr>
      <t>黟县农村水系综合整治</t>
    </r>
  </si>
  <si>
    <r>
      <rPr>
        <sz val="12"/>
        <rFont val="宋体"/>
        <charset val="134"/>
      </rPr>
      <t>综合治理河道长度</t>
    </r>
    <r>
      <rPr>
        <sz val="12"/>
        <rFont val="Times New Roman"/>
        <charset val="134"/>
      </rPr>
      <t>28.25km</t>
    </r>
    <r>
      <rPr>
        <sz val="12"/>
        <rFont val="宋体"/>
        <charset val="134"/>
      </rPr>
      <t>；新建或加固提防（护岸）</t>
    </r>
    <r>
      <rPr>
        <sz val="12"/>
        <rFont val="Times New Roman"/>
        <charset val="134"/>
      </rPr>
      <t>55.9km</t>
    </r>
    <r>
      <rPr>
        <sz val="12"/>
        <rFont val="宋体"/>
        <charset val="134"/>
      </rPr>
      <t>，清淤长度</t>
    </r>
    <r>
      <rPr>
        <sz val="12"/>
        <rFont val="Times New Roman"/>
        <charset val="134"/>
      </rPr>
      <t>27.15km</t>
    </r>
    <r>
      <rPr>
        <sz val="12"/>
        <rFont val="宋体"/>
        <charset val="134"/>
      </rPr>
      <t>；滨岸带治理面积</t>
    </r>
    <r>
      <rPr>
        <sz val="12"/>
        <rFont val="Times New Roman"/>
        <charset val="134"/>
      </rPr>
      <t>2.945km2</t>
    </r>
    <r>
      <rPr>
        <sz val="12"/>
        <rFont val="宋体"/>
        <charset val="134"/>
      </rPr>
      <t>；整治堰坝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座、治理中型水库一座</t>
    </r>
  </si>
  <si>
    <r>
      <rPr>
        <sz val="12"/>
        <rFont val="宋体"/>
        <charset val="134"/>
      </rPr>
      <t>歙县农村水系综合整治工程</t>
    </r>
  </si>
  <si>
    <r>
      <rPr>
        <sz val="12"/>
        <rFont val="宋体"/>
        <charset val="134"/>
      </rPr>
      <t>农村水系综合整治，建设内容水系连通、河道清障、疏浚、岸坡整治、水源涵养等</t>
    </r>
  </si>
  <si>
    <r>
      <rPr>
        <b/>
        <sz val="12"/>
        <rFont val="宋体"/>
        <charset val="134"/>
      </rPr>
      <t>水土保持及清洁小流域治理工程</t>
    </r>
  </si>
  <si>
    <r>
      <rPr>
        <sz val="12"/>
        <rFont val="宋体"/>
        <charset val="134"/>
      </rPr>
      <t>黟县石云河小流域水土保持综合治理工程</t>
    </r>
  </si>
  <si>
    <r>
      <rPr>
        <sz val="12"/>
        <rFont val="宋体"/>
        <charset val="134"/>
      </rPr>
      <t>综合治理水土流失面积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平方公里</t>
    </r>
  </si>
  <si>
    <r>
      <rPr>
        <sz val="12"/>
        <rFont val="宋体"/>
        <charset val="134"/>
      </rPr>
      <t>黟县佘溪河小流域水土保持综合治理工程</t>
    </r>
  </si>
  <si>
    <r>
      <rPr>
        <sz val="12"/>
        <rFont val="宋体"/>
        <charset val="134"/>
      </rPr>
      <t>黟县清溪河小流域水土保持综合治理工程</t>
    </r>
  </si>
  <si>
    <r>
      <rPr>
        <sz val="12"/>
        <rFont val="宋体"/>
        <charset val="134"/>
      </rPr>
      <t>黟县兰湖河小流域水土保持综合治理工程</t>
    </r>
  </si>
  <si>
    <r>
      <rPr>
        <sz val="12"/>
        <rFont val="宋体"/>
        <charset val="134"/>
      </rPr>
      <t>黟县武溪河小流域水土保持综合治理工程</t>
    </r>
  </si>
  <si>
    <r>
      <rPr>
        <sz val="12"/>
        <rFont val="宋体"/>
        <charset val="134"/>
      </rPr>
      <t>黟县西递河小流域水土保持综合治理工程</t>
    </r>
  </si>
  <si>
    <r>
      <rPr>
        <sz val="12"/>
        <rFont val="宋体"/>
        <charset val="134"/>
      </rPr>
      <t>黟县楠玛小流域水土保持综合治理工程</t>
    </r>
  </si>
  <si>
    <r>
      <rPr>
        <sz val="12"/>
        <rFont val="宋体"/>
        <charset val="134"/>
      </rPr>
      <t>黟县塔川河小流域水土保持综合治理工程</t>
    </r>
  </si>
  <si>
    <r>
      <rPr>
        <sz val="12"/>
        <rFont val="宋体"/>
        <charset val="134"/>
      </rPr>
      <t>黟县龙川河小流域水土保持综合治理工程</t>
    </r>
  </si>
  <si>
    <r>
      <rPr>
        <sz val="12"/>
        <rFont val="宋体"/>
        <charset val="134"/>
      </rPr>
      <t>综合治理水土流失面积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平方公里</t>
    </r>
  </si>
  <si>
    <r>
      <rPr>
        <sz val="12"/>
        <rFont val="宋体"/>
        <charset val="134"/>
      </rPr>
      <t>黟县虞山溪叶村小流域水土保持综合治理工程</t>
    </r>
  </si>
  <si>
    <r>
      <rPr>
        <sz val="12"/>
        <rFont val="宋体"/>
        <charset val="134"/>
      </rPr>
      <t>综合治理水土流失面积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平方公里</t>
    </r>
  </si>
  <si>
    <r>
      <rPr>
        <sz val="12"/>
        <rFont val="宋体"/>
        <charset val="134"/>
      </rPr>
      <t>歙县水土保持及清洁小流域治理工程</t>
    </r>
  </si>
  <si>
    <r>
      <rPr>
        <sz val="12"/>
        <rFont val="宋体"/>
        <charset val="134"/>
      </rPr>
      <t>实施街源河、布射河、大洲源、昌源河、棉溪河、小洲源、贤源河、桂溪河、南源河、璜蔚源、太平溪、华源河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个小流域治理，治理水土流失面积</t>
    </r>
    <r>
      <rPr>
        <sz val="12"/>
        <rFont val="Times New Roman"/>
        <charset val="134"/>
      </rPr>
      <t>170km</t>
    </r>
    <r>
      <rPr>
        <vertAlign val="superscript"/>
        <sz val="12"/>
        <rFont val="Times New Roman"/>
        <charset val="134"/>
      </rPr>
      <t>2</t>
    </r>
    <r>
      <rPr>
        <sz val="12"/>
        <rFont val="宋体"/>
        <charset val="134"/>
      </rPr>
      <t>。服务乡村振兴，结合我县传统古村落保护建设清洁小流域。</t>
    </r>
  </si>
  <si>
    <r>
      <rPr>
        <sz val="12"/>
        <rFont val="宋体"/>
        <charset val="134"/>
      </rPr>
      <t>徽州区丰乐河、罗田河、罗金河等水土保持治理工程</t>
    </r>
  </si>
  <si>
    <r>
      <rPr>
        <sz val="12"/>
        <rFont val="宋体"/>
        <charset val="134"/>
      </rPr>
      <t>治理河长约</t>
    </r>
    <r>
      <rPr>
        <sz val="12"/>
        <rFont val="Times New Roman"/>
        <charset val="134"/>
      </rPr>
      <t>13km</t>
    </r>
    <r>
      <rPr>
        <sz val="12"/>
        <rFont val="宋体"/>
        <charset val="134"/>
      </rPr>
      <t>。新建护岸等</t>
    </r>
  </si>
  <si>
    <r>
      <rPr>
        <sz val="12"/>
        <rFont val="宋体"/>
        <charset val="134"/>
      </rPr>
      <t>休宁县沂源河中小流域水土保持治理工程</t>
    </r>
  </si>
  <si>
    <r>
      <rPr>
        <sz val="12"/>
        <rFont val="宋体"/>
        <charset val="134"/>
      </rPr>
      <t>治理水土面积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平方公里</t>
    </r>
  </si>
  <si>
    <r>
      <rPr>
        <sz val="12"/>
        <rFont val="宋体"/>
        <charset val="134"/>
      </rPr>
      <t>休宁县新岭水中小流域水土保持治理工程</t>
    </r>
  </si>
  <si>
    <r>
      <rPr>
        <sz val="12"/>
        <rFont val="宋体"/>
        <charset val="134"/>
      </rPr>
      <t>治理水土面积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平方公里</t>
    </r>
  </si>
  <si>
    <r>
      <rPr>
        <sz val="12"/>
        <rFont val="宋体"/>
        <charset val="134"/>
      </rPr>
      <t>休宁县源芳河中小流域水土保持治理工程</t>
    </r>
  </si>
  <si>
    <r>
      <rPr>
        <sz val="12"/>
        <rFont val="宋体"/>
        <charset val="134"/>
      </rPr>
      <t>休宁县率水五城段中小流域水土保持治理工程</t>
    </r>
  </si>
  <si>
    <r>
      <rPr>
        <sz val="12"/>
        <rFont val="宋体"/>
        <charset val="134"/>
      </rPr>
      <t>治理水土面积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平方公里</t>
    </r>
  </si>
  <si>
    <r>
      <rPr>
        <b/>
        <sz val="14"/>
        <rFont val="宋体"/>
        <charset val="134"/>
      </rPr>
      <t>Ⅳ</t>
    </r>
  </si>
  <si>
    <r>
      <rPr>
        <b/>
        <sz val="14"/>
        <rFont val="宋体"/>
        <charset val="134"/>
      </rPr>
      <t>水利信息化</t>
    </r>
  </si>
  <si>
    <r>
      <rPr>
        <sz val="12"/>
        <rFont val="宋体"/>
        <charset val="134"/>
      </rPr>
      <t>全省水利信息化建设</t>
    </r>
  </si>
  <si>
    <r>
      <rPr>
        <sz val="12"/>
        <rFont val="宋体"/>
        <charset val="134"/>
      </rPr>
      <t>小型水库水文监测预警设施、中型水库水文监测预警设施、中小河流水文监测预警设施、大江大河水文站、大江大河水位站、大江大河、省界水文站、潮位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流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站、重点城市防洪排涝水文监测设施、墒情站、超采区地下水监测站、水质自动监测站、高分辨区域面雨量自动监测设施。充分利用云计算、物联网、大数据、移动互联、人工智能等新一代信息技术，强化水利业务与信息技术深度融合，构建基础大平台、建立水利大数据、整合应用大系统、建设网络大安全。</t>
    </r>
  </si>
  <si>
    <r>
      <rPr>
        <sz val="12"/>
        <rFont val="宋体"/>
        <charset val="134"/>
      </rPr>
      <t>水利科研、科技推广</t>
    </r>
  </si>
  <si>
    <r>
      <rPr>
        <sz val="12"/>
        <rFont val="宋体"/>
        <charset val="134"/>
      </rPr>
      <t>水利基础性、战略性研究，重大规划编制及项目前期工作推进，水利科技新技术新材料研究，水利科技推广等。</t>
    </r>
  </si>
  <si>
    <r>
      <rPr>
        <sz val="12"/>
        <rFont val="宋体"/>
        <charset val="134"/>
      </rPr>
      <t>黄山市智慧水利项目</t>
    </r>
  </si>
  <si>
    <r>
      <rPr>
        <sz val="12"/>
        <rFont val="宋体"/>
        <charset val="134"/>
      </rPr>
      <t>黄山市智慧水利项目将通过建设水利感知网、水利数据仓库、应用支撑平台、综合业务应用体系、基础保障支撑环境、标准规范体系等六大方面内容，实现智慧感知信息健全、智慧分析能力提升、智慧应用业务协同，以期达到黄山水利智慧化管理的总体目标，推进黄山市水治理能力现代化。</t>
    </r>
  </si>
  <si>
    <r>
      <rPr>
        <sz val="12"/>
        <rFont val="宋体"/>
        <charset val="134"/>
      </rPr>
      <t>歙县水利管理信息化智能化建设</t>
    </r>
  </si>
  <si>
    <r>
      <rPr>
        <sz val="12"/>
        <rFont val="宋体"/>
        <charset val="134"/>
      </rPr>
      <t>小型水库水文监测预警设施、中小河流水文监测预警设施、重点区域防洪排涝水文监测设施、土壤墒情站、水质自动监测站、高分辨区域面雨量自动监测设施、重点地区水土流失监测系统、重要水源地保护区监测系统。充分利用云计算、物联网、大数据、移动互联、人工智能等新一代信息技术，强化水利业务与信息技术深度融合，构建基础大平台、建立水利大数据、整合应用大系统、建设网络大安全。</t>
    </r>
  </si>
  <si>
    <r>
      <rPr>
        <sz val="12"/>
        <rFont val="宋体"/>
        <charset val="134"/>
      </rPr>
      <t>歙县河长制提升工程</t>
    </r>
  </si>
  <si>
    <r>
      <rPr>
        <sz val="12"/>
        <rFont val="Times New Roman"/>
        <charset val="134"/>
      </rPr>
      <t>540.75</t>
    </r>
    <r>
      <rPr>
        <sz val="12"/>
        <rFont val="宋体"/>
        <charset val="134"/>
      </rPr>
      <t>公里河道的确权划界和开发利用规划；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个河道生态敏感点远程监控探头，接入海康</t>
    </r>
    <r>
      <rPr>
        <sz val="12"/>
        <rFont val="Times New Roman"/>
        <charset val="134"/>
      </rPr>
      <t>IVMS-8700E</t>
    </r>
    <r>
      <rPr>
        <sz val="12"/>
        <rFont val="宋体"/>
        <charset val="134"/>
      </rPr>
      <t>平台，</t>
    </r>
    <r>
      <rPr>
        <sz val="12"/>
        <rFont val="Times New Roman"/>
        <charset val="134"/>
      </rPr>
      <t xml:space="preserve"> DS-AT1000S</t>
    </r>
    <r>
      <rPr>
        <sz val="12"/>
        <rFont val="宋体"/>
        <charset val="134"/>
      </rPr>
      <t>网络存储设备，实时预览，建设水质水量监控系统</t>
    </r>
  </si>
  <si>
    <r>
      <rPr>
        <sz val="12"/>
        <rFont val="宋体"/>
        <charset val="134"/>
      </rPr>
      <t>屯溪区水利管理信息化智能化建设</t>
    </r>
  </si>
  <si>
    <r>
      <rPr>
        <sz val="12"/>
        <rFont val="宋体"/>
        <charset val="134"/>
      </rPr>
      <t>徽州区水利管理信息化智能化建设</t>
    </r>
  </si>
  <si>
    <r>
      <rPr>
        <sz val="12"/>
        <rFont val="宋体"/>
        <charset val="134"/>
      </rPr>
      <t>黄山区水利管理信息化智能化建设</t>
    </r>
  </si>
  <si>
    <r>
      <rPr>
        <sz val="12"/>
        <rFont val="宋体"/>
        <charset val="134"/>
      </rPr>
      <t>黟县水利管理信息化智能化建设</t>
    </r>
  </si>
  <si>
    <r>
      <rPr>
        <sz val="12"/>
        <rFont val="宋体"/>
        <charset val="134"/>
      </rPr>
      <t>休宁县水利管理信息化智能化建设</t>
    </r>
  </si>
  <si>
    <r>
      <rPr>
        <sz val="12"/>
        <rFont val="宋体"/>
        <charset val="134"/>
      </rPr>
      <t>祁门县水利管理信息化智能化建设</t>
    </r>
  </si>
</sst>
</file>

<file path=xl/styles.xml><?xml version="1.0" encoding="utf-8"?>
<styleSheet xmlns="http://schemas.openxmlformats.org/spreadsheetml/2006/main">
  <numFmts count="7">
    <numFmt numFmtId="176" formatCode="0.0_);[Red]\(0.0\)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);[Red]\(0\)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宋体"/>
      <charset val="134"/>
    </font>
    <font>
      <vertAlign val="superscript"/>
      <sz val="12"/>
      <name val="Times New Roman"/>
      <charset val="134"/>
    </font>
    <font>
      <sz val="12"/>
      <name val="微软雅黑"/>
      <charset val="134"/>
    </font>
    <font>
      <sz val="12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/>
    <xf numFmtId="0" fontId="3" fillId="0" borderId="0"/>
    <xf numFmtId="0" fontId="3" fillId="0" borderId="0"/>
    <xf numFmtId="0" fontId="28" fillId="0" borderId="0"/>
    <xf numFmtId="0" fontId="3" fillId="0" borderId="0">
      <alignment vertical="center"/>
    </xf>
    <xf numFmtId="0" fontId="23" fillId="0" borderId="0"/>
    <xf numFmtId="0" fontId="17" fillId="2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2" fillId="13" borderId="9" applyNumberFormat="false" applyAlignment="false" applyProtection="false">
      <alignment vertical="center"/>
    </xf>
    <xf numFmtId="0" fontId="30" fillId="21" borderId="8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22" fillId="0" borderId="5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" fillId="0" borderId="0"/>
    <xf numFmtId="41" fontId="18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3" fillId="0" borderId="0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8" fillId="17" borderId="4" applyNumberFormat="false" applyFon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13" borderId="3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3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65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177" fontId="3" fillId="0" borderId="0" xfId="0" applyNumberFormat="true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177" fontId="6" fillId="0" borderId="2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38" applyFont="true" applyFill="true" applyBorder="true" applyAlignment="true">
      <alignment horizontal="center" vertical="center" wrapText="true"/>
    </xf>
    <xf numFmtId="0" fontId="9" fillId="0" borderId="2" xfId="35" applyFont="true" applyFill="true" applyBorder="true" applyAlignment="true" applyProtection="true">
      <alignment horizontal="left" vertical="center" wrapText="true"/>
    </xf>
    <xf numFmtId="0" fontId="9" fillId="0" borderId="2" xfId="38" applyNumberFormat="true" applyFont="true" applyFill="true" applyBorder="true" applyAlignment="true">
      <alignment horizontal="left" vertical="center" wrapText="true"/>
    </xf>
    <xf numFmtId="177" fontId="9" fillId="0" borderId="2" xfId="38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left" vertical="center"/>
    </xf>
    <xf numFmtId="177" fontId="8" fillId="0" borderId="2" xfId="0" applyNumberFormat="true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left" vertical="center"/>
    </xf>
    <xf numFmtId="0" fontId="10" fillId="0" borderId="2" xfId="0" applyFont="true" applyFill="true" applyBorder="true" applyAlignment="true">
      <alignment horizontal="left" vertical="center" wrapText="true"/>
    </xf>
    <xf numFmtId="177" fontId="9" fillId="0" borderId="2" xfId="1" applyNumberFormat="true" applyFont="true" applyFill="true" applyBorder="true" applyAlignment="true" applyProtection="true">
      <alignment horizontal="center" vertical="center" wrapText="true"/>
    </xf>
    <xf numFmtId="0" fontId="9" fillId="0" borderId="2" xfId="2" applyNumberFormat="true" applyFont="true" applyFill="true" applyBorder="true" applyAlignment="true">
      <alignment horizontal="center" vertical="center" wrapText="true"/>
    </xf>
    <xf numFmtId="0" fontId="9" fillId="0" borderId="2" xfId="38" applyFont="true" applyFill="true" applyBorder="true" applyAlignment="true">
      <alignment horizontal="left" vertical="center" wrapText="true"/>
    </xf>
    <xf numFmtId="0" fontId="9" fillId="0" borderId="2" xfId="2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177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16" applyFont="true" applyFill="true" applyBorder="true" applyAlignment="true">
      <alignment horizontal="left" vertical="center"/>
    </xf>
    <xf numFmtId="177" fontId="9" fillId="0" borderId="2" xfId="0" applyNumberFormat="true" applyFont="true" applyBorder="true" applyAlignment="true">
      <alignment horizontal="center" vertical="center"/>
    </xf>
    <xf numFmtId="49" fontId="9" fillId="0" borderId="2" xfId="2" applyNumberFormat="true" applyFont="true" applyFill="true" applyBorder="true" applyAlignment="true">
      <alignment horizontal="center" vertical="center" wrapText="true"/>
    </xf>
    <xf numFmtId="0" fontId="9" fillId="0" borderId="2" xfId="16" applyFont="true" applyFill="true" applyBorder="true" applyAlignment="true">
      <alignment horizontal="left" vertical="center" wrapText="true"/>
    </xf>
    <xf numFmtId="176" fontId="9" fillId="0" borderId="2" xfId="38" applyNumberFormat="true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2" xfId="16" applyFont="true" applyFill="true" applyBorder="true" applyAlignment="true">
      <alignment horizontal="center" vertical="center" wrapText="true"/>
    </xf>
    <xf numFmtId="176" fontId="9" fillId="0" borderId="2" xfId="28" applyNumberFormat="true" applyFont="true" applyFill="true" applyBorder="true" applyAlignment="true">
      <alignment horizontal="left" vertical="center" wrapText="true"/>
    </xf>
    <xf numFmtId="177" fontId="9" fillId="0" borderId="2" xfId="40" applyNumberFormat="true" applyFont="true" applyFill="true" applyBorder="true" applyAlignment="true">
      <alignment horizontal="center" vertical="center" wrapText="true"/>
    </xf>
    <xf numFmtId="0" fontId="9" fillId="0" borderId="2" xfId="38" applyFont="true" applyFill="true" applyBorder="true" applyAlignment="true">
      <alignment horizontal="left" vertical="center"/>
    </xf>
    <xf numFmtId="0" fontId="12" fillId="0" borderId="2" xfId="0" applyFont="true" applyFill="true" applyBorder="true" applyAlignment="true">
      <alignment horizontal="left" vertical="center" wrapText="true"/>
    </xf>
    <xf numFmtId="0" fontId="13" fillId="2" borderId="2" xfId="0" applyFont="true" applyFill="true" applyBorder="true" applyAlignment="true">
      <alignment horizontal="left" vertical="center" wrapText="true"/>
    </xf>
    <xf numFmtId="178" fontId="9" fillId="0" borderId="2" xfId="38" applyNumberFormat="true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/>
    </xf>
    <xf numFmtId="177" fontId="9" fillId="0" borderId="2" xfId="0" applyNumberFormat="true" applyFont="true" applyFill="true" applyBorder="true" applyAlignment="true">
      <alignment horizontal="center" vertical="center"/>
    </xf>
    <xf numFmtId="0" fontId="10" fillId="0" borderId="2" xfId="13" applyFont="true" applyFill="true" applyBorder="true" applyAlignment="true">
      <alignment horizontal="center" vertical="center"/>
    </xf>
    <xf numFmtId="0" fontId="10" fillId="0" borderId="2" xfId="13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8" fillId="0" borderId="2" xfId="38" applyFont="true" applyFill="true" applyBorder="true" applyAlignment="true">
      <alignment horizontal="center" vertical="center" wrapText="true"/>
    </xf>
    <xf numFmtId="0" fontId="14" fillId="0" borderId="2" xfId="38" applyFont="true" applyFill="true" applyBorder="true" applyAlignment="true">
      <alignment horizontal="left" vertical="center" wrapText="true"/>
    </xf>
    <xf numFmtId="0" fontId="9" fillId="0" borderId="2" xfId="37" applyFont="true" applyFill="true" applyBorder="true" applyAlignment="true">
      <alignment horizontal="left" vertical="center" wrapText="true"/>
    </xf>
    <xf numFmtId="177" fontId="9" fillId="0" borderId="2" xfId="37" applyNumberFormat="true" applyFont="true" applyFill="true" applyBorder="true" applyAlignment="true">
      <alignment horizontal="center" vertical="center" wrapText="true"/>
    </xf>
    <xf numFmtId="0" fontId="8" fillId="0" borderId="2" xfId="38" applyFont="true" applyFill="true" applyBorder="true" applyAlignment="true">
      <alignment horizontal="left" vertical="center" wrapText="true"/>
    </xf>
    <xf numFmtId="49" fontId="8" fillId="0" borderId="2" xfId="38" applyNumberFormat="true" applyFont="true" applyFill="true" applyBorder="true" applyAlignment="true">
      <alignment vertical="center" wrapText="true"/>
    </xf>
    <xf numFmtId="0" fontId="9" fillId="0" borderId="2" xfId="38" applyFont="true" applyFill="true" applyBorder="true" applyAlignment="true">
      <alignment vertical="center" wrapText="true"/>
    </xf>
    <xf numFmtId="0" fontId="9" fillId="0" borderId="2" xfId="0" applyFont="true" applyFill="true" applyBorder="true" applyAlignment="true">
      <alignment horizontal="justify" vertical="center" wrapText="true"/>
    </xf>
    <xf numFmtId="0" fontId="8" fillId="0" borderId="2" xfId="38" applyFont="true" applyFill="true" applyBorder="true" applyAlignment="true">
      <alignment vertical="center" wrapText="true"/>
    </xf>
  </cellXfs>
  <cellStyles count="62">
    <cellStyle name="常规" xfId="0" builtinId="0"/>
    <cellStyle name="常规 6 2 2" xfId="1"/>
    <cellStyle name="常规 4" xfId="2"/>
    <cellStyle name="常规 2 2 3 2" xfId="3"/>
    <cellStyle name="常规 2" xfId="4"/>
    <cellStyle name="e鯪9Y_x000b_ 1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常规 2 10" xfId="13"/>
    <cellStyle name="标题 2" xfId="14" builtinId="17"/>
    <cellStyle name="40% - 强调文字颜色 5" xfId="15" builtinId="47"/>
    <cellStyle name="常规 2 13" xfId="16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常规 10" xfId="35"/>
    <cellStyle name="货币[0]" xfId="36" builtinId="7"/>
    <cellStyle name="常规 2 2 3" xfId="37"/>
    <cellStyle name="常规 10 2" xfId="38"/>
    <cellStyle name="警告文本" xfId="39" builtinId="11"/>
    <cellStyle name="常规 8" xfId="40"/>
    <cellStyle name="40% - 强调文字颜色 2" xfId="41" builtinId="35"/>
    <cellStyle name="注释" xfId="42" builtinId="10"/>
    <cellStyle name="60% - 强调文字颜色 3" xfId="43" builtinId="40"/>
    <cellStyle name="好" xfId="44" builtinId="26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&#38450;&#27739;&#25239;&#26097;&#25552;&#21319;/&#31532;&#20116;&#27425;&#37096;&#21453;&#39304;&#24847;&#35265;/&#19978;&#25253;&#37096;&#22791;&#26696;/&#25253;&#37096;&#22791;&#26696;/&#12304;8.16&#35843;&#25972;&#12305;&#23433;&#24509;&#30465;&#20013;&#23567;&#27827;&#27969;&#22791;&#26696;&#34920; &#27719;&#24635;154&#2015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&#30465;&#27700;&#21033;&#21313;&#22235;&#20116;&#35268;&#21010;/&#29579;&#20255;/&#22823;&#20013;&#22411;&#27700;&#24211;&#21152;&#22266;&#31532;&#20108;&#27425;&#21453;&#39304;&#27719;&#24635;11.24/&#22823;&#20013;&#23567;&#22411;&#30149;&#38505;&#27700;&#24211;&#38500;&#38505;&#21152;&#22266;&#32479;&#35745;&#34920;20201129&#65288;&#19978;&#25253;+&#27700;&#31649;&#22788;+&#24314;&#35774;&#22788;&#29702;&#27719;&#24635;&#25972;&#2970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~3000km2中小河流治理项目备案表（修改过程）"/>
      <sheetName val="安徽省流域面积200~3000km2中小河流治理项目备案表"/>
    </sheetNames>
    <sheetDataSet>
      <sheetData sheetId="0" refreshError="1"/>
      <sheetData sheetId="1">
        <row r="295">
          <cell r="B295" t="str">
            <v>黄山市屯溪区渐江新安江屯溪示范段治理工程</v>
          </cell>
        </row>
        <row r="295">
          <cell r="J295">
            <v>2600</v>
          </cell>
        </row>
        <row r="296">
          <cell r="B296" t="str">
            <v>黄山市屯溪区横江徐村段治理工程</v>
          </cell>
        </row>
        <row r="296">
          <cell r="J296">
            <v>2950</v>
          </cell>
        </row>
        <row r="297">
          <cell r="B297" t="str">
            <v>黄山市黄山区麻川河三口湘潭段治理工程</v>
          </cell>
        </row>
        <row r="297">
          <cell r="J297">
            <v>2980</v>
          </cell>
        </row>
        <row r="298">
          <cell r="B298" t="str">
            <v>黄山市黄山区秧溪河双溪段治理工程</v>
          </cell>
        </row>
        <row r="298">
          <cell r="J298">
            <v>2880</v>
          </cell>
        </row>
        <row r="299">
          <cell r="B299" t="str">
            <v>黄山市黄山区麻川河新洪段治理工程</v>
          </cell>
        </row>
        <row r="299">
          <cell r="J299">
            <v>2960</v>
          </cell>
        </row>
        <row r="300">
          <cell r="B300" t="str">
            <v>黄山市黄山区秧溪河汪王岭段治理工程</v>
          </cell>
        </row>
        <row r="300">
          <cell r="J300">
            <v>2960</v>
          </cell>
        </row>
        <row r="301">
          <cell r="B301" t="str">
            <v>黄山市徽州区丰乐河漕溪河段防洪治理工程</v>
          </cell>
        </row>
        <row r="301">
          <cell r="J301">
            <v>2800</v>
          </cell>
        </row>
        <row r="302">
          <cell r="B302" t="str">
            <v>黄山市徽州区丰乐河杨村乡段防洪治理工程</v>
          </cell>
        </row>
        <row r="302">
          <cell r="J302">
            <v>2750</v>
          </cell>
        </row>
        <row r="303">
          <cell r="B303" t="str">
            <v>黄山市徽州区丰乐河罗田河段防洪治理工程</v>
          </cell>
        </row>
        <row r="303">
          <cell r="J303">
            <v>2680</v>
          </cell>
        </row>
        <row r="304">
          <cell r="B304" t="str">
            <v>黄山市徽州区丰乐河洽舍乡段防洪治理工程</v>
          </cell>
        </row>
        <row r="304">
          <cell r="J304">
            <v>3180</v>
          </cell>
        </row>
        <row r="305">
          <cell r="B305" t="str">
            <v>黄山市黄山风景区秧溪河小岭脚至三溪口段
河道治理工程</v>
          </cell>
        </row>
        <row r="305">
          <cell r="J305">
            <v>2950</v>
          </cell>
        </row>
        <row r="306">
          <cell r="B306" t="str">
            <v>黄山市经开区横江霞塘河段治理工程</v>
          </cell>
        </row>
        <row r="306">
          <cell r="J306">
            <v>3590</v>
          </cell>
        </row>
        <row r="307">
          <cell r="B307" t="str">
            <v>歙县丰乐河郑村桥至堨田河段治理工程</v>
          </cell>
        </row>
        <row r="307">
          <cell r="J307">
            <v>3720</v>
          </cell>
        </row>
        <row r="308">
          <cell r="B308" t="str">
            <v>歙县扬之河新管至牌头河段治理工程</v>
          </cell>
        </row>
        <row r="308">
          <cell r="J308">
            <v>4530</v>
          </cell>
        </row>
        <row r="309">
          <cell r="B309" t="str">
            <v>歙县富资水上丰至丰口河段治理工程</v>
          </cell>
        </row>
        <row r="309">
          <cell r="J309">
            <v>4650</v>
          </cell>
        </row>
        <row r="310">
          <cell r="B310" t="str">
            <v>歙县富资水许村至丰口治理工程</v>
          </cell>
        </row>
        <row r="310">
          <cell r="J310">
            <v>4780</v>
          </cell>
        </row>
        <row r="311">
          <cell r="B311" t="str">
            <v>歙县昌源河定潭至深渡河段治理工程</v>
          </cell>
        </row>
        <row r="311">
          <cell r="J311">
            <v>4300</v>
          </cell>
        </row>
        <row r="312">
          <cell r="B312" t="str">
            <v>歙县昌源河梓杞里至马南河段治理工程</v>
          </cell>
        </row>
        <row r="312">
          <cell r="J312">
            <v>4000</v>
          </cell>
        </row>
        <row r="313">
          <cell r="B313" t="str">
            <v>歙县扬之河长庆至竦口河段治理工程</v>
          </cell>
        </row>
        <row r="313">
          <cell r="J313">
            <v>3880</v>
          </cell>
        </row>
        <row r="314">
          <cell r="B314" t="str">
            <v>歙县扬之河叶岔至丰溪河段治理工程</v>
          </cell>
        </row>
        <row r="314">
          <cell r="J314">
            <v>4650</v>
          </cell>
        </row>
        <row r="315">
          <cell r="B315" t="str">
            <v>休宁县横江东亭河段防洪治理工程</v>
          </cell>
        </row>
        <row r="315">
          <cell r="J315">
            <v>2980</v>
          </cell>
        </row>
        <row r="316">
          <cell r="B316" t="str">
            <v>休宁县横江杨村段防洪治理工程</v>
          </cell>
        </row>
        <row r="316">
          <cell r="J316">
            <v>2980</v>
          </cell>
        </row>
        <row r="317">
          <cell r="B317" t="str">
            <v>休宁县率水小源河沿河村庄段治理工程</v>
          </cell>
        </row>
        <row r="317">
          <cell r="J317">
            <v>2500</v>
          </cell>
        </row>
        <row r="318">
          <cell r="B318" t="str">
            <v>黟县青弋江洪美段防洪治理工程</v>
          </cell>
        </row>
        <row r="318">
          <cell r="J318">
            <v>3100</v>
          </cell>
        </row>
        <row r="319">
          <cell r="B319" t="str">
            <v>黟县横江源川段防洪治理工程</v>
          </cell>
        </row>
        <row r="319">
          <cell r="J319">
            <v>2850</v>
          </cell>
        </row>
        <row r="320">
          <cell r="B320" t="str">
            <v>黟县青弋江清溪河宏潭段防洪治理工程</v>
          </cell>
        </row>
        <row r="320">
          <cell r="J320">
            <v>2820</v>
          </cell>
        </row>
        <row r="321">
          <cell r="B321" t="str">
            <v>黟县青弋江清溪河柯村段防洪治理工程</v>
          </cell>
        </row>
        <row r="321">
          <cell r="J321">
            <v>3000</v>
          </cell>
        </row>
        <row r="322">
          <cell r="B322" t="str">
            <v>黟县青弋江清溪河竹佘段防洪治理工程</v>
          </cell>
        </row>
        <row r="322">
          <cell r="J322">
            <v>2980</v>
          </cell>
        </row>
        <row r="323">
          <cell r="B323" t="str">
            <v>黟县青弋江清溪河璇溪河防洪治理工程</v>
          </cell>
        </row>
        <row r="323">
          <cell r="J323">
            <v>2950</v>
          </cell>
        </row>
        <row r="324">
          <cell r="B324" t="str">
            <v>祁门县公信河梅溪河赤岭段防洪治理工程</v>
          </cell>
        </row>
        <row r="324">
          <cell r="J324">
            <v>2800</v>
          </cell>
        </row>
        <row r="325">
          <cell r="B325" t="str">
            <v>祁门县公信河梅溪河城安段防洪治理工程</v>
          </cell>
        </row>
        <row r="325">
          <cell r="J325">
            <v>2850</v>
          </cell>
        </row>
        <row r="326">
          <cell r="B326" t="str">
            <v>祁门县阊江文闪河闪里段防洪治理工程</v>
          </cell>
        </row>
        <row r="326">
          <cell r="J326">
            <v>2960</v>
          </cell>
        </row>
        <row r="327">
          <cell r="B327" t="str">
            <v>祁门县阊江响潭至江村段防洪治理工程</v>
          </cell>
        </row>
        <row r="327">
          <cell r="J327">
            <v>2980</v>
          </cell>
        </row>
        <row r="328">
          <cell r="B328" t="str">
            <v>祁门县阊江文闪河箬坑段防洪治理工程</v>
          </cell>
        </row>
        <row r="328">
          <cell r="J328">
            <v>2880</v>
          </cell>
        </row>
        <row r="329">
          <cell r="B329" t="str">
            <v>祁门县阊江文闪河坑口段防洪治理工程</v>
          </cell>
        </row>
        <row r="329">
          <cell r="J329">
            <v>2960</v>
          </cell>
        </row>
        <row r="330">
          <cell r="B330" t="str">
            <v>祁门县阊江塔坊段防洪治理工程</v>
          </cell>
        </row>
        <row r="330">
          <cell r="J330">
            <v>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 大型水库"/>
      <sheetName val="附表2 中型水库"/>
      <sheetName val="附表3 小型水库"/>
    </sheetNames>
    <sheetDataSet>
      <sheetData sheetId="0"/>
      <sheetData sheetId="1"/>
      <sheetData sheetId="2">
        <row r="741">
          <cell r="AL741">
            <v>170</v>
          </cell>
        </row>
        <row r="742">
          <cell r="AL742">
            <v>170</v>
          </cell>
        </row>
        <row r="743">
          <cell r="AL743">
            <v>170</v>
          </cell>
        </row>
        <row r="744">
          <cell r="AL744">
            <v>170</v>
          </cell>
        </row>
        <row r="745">
          <cell r="AL745">
            <v>170</v>
          </cell>
        </row>
        <row r="746">
          <cell r="AL746">
            <v>200</v>
          </cell>
        </row>
        <row r="747">
          <cell r="AL747">
            <v>200</v>
          </cell>
        </row>
        <row r="748">
          <cell r="AL748">
            <v>200</v>
          </cell>
        </row>
        <row r="749">
          <cell r="AL749">
            <v>200</v>
          </cell>
        </row>
        <row r="750">
          <cell r="AL750">
            <v>200</v>
          </cell>
        </row>
        <row r="751">
          <cell r="AL751">
            <v>200</v>
          </cell>
        </row>
        <row r="752">
          <cell r="AL752">
            <v>200</v>
          </cell>
        </row>
        <row r="753">
          <cell r="AL753">
            <v>200</v>
          </cell>
        </row>
        <row r="754">
          <cell r="AL754">
            <v>200</v>
          </cell>
        </row>
        <row r="755">
          <cell r="AL755">
            <v>300</v>
          </cell>
        </row>
        <row r="756">
          <cell r="AL756">
            <v>150</v>
          </cell>
        </row>
        <row r="757">
          <cell r="AL757">
            <v>200</v>
          </cell>
        </row>
        <row r="758">
          <cell r="AL758">
            <v>170</v>
          </cell>
        </row>
        <row r="759">
          <cell r="AL759">
            <v>170</v>
          </cell>
        </row>
        <row r="760">
          <cell r="AL760">
            <v>180</v>
          </cell>
        </row>
        <row r="761">
          <cell r="AL761">
            <v>200</v>
          </cell>
        </row>
        <row r="762">
          <cell r="AL762">
            <v>200</v>
          </cell>
        </row>
        <row r="763">
          <cell r="AL763">
            <v>250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tabSelected="1" zoomScale="70" zoomScaleNormal="70" workbookViewId="0">
      <selection activeCell="A1" sqref="A1:F1"/>
    </sheetView>
  </sheetViews>
  <sheetFormatPr defaultColWidth="9" defaultRowHeight="13.5" outlineLevelCol="5"/>
  <cols>
    <col min="1" max="1" width="10" style="6" customWidth="true"/>
    <col min="2" max="2" width="60.3333333333333" style="7" customWidth="true"/>
    <col min="3" max="3" width="100.666666666667" style="7" customWidth="true"/>
    <col min="4" max="4" width="13.4416666666667" style="8" customWidth="true"/>
    <col min="5" max="5" width="18.3333333333333" style="8" customWidth="true"/>
    <col min="6" max="6" width="25.2166666666667" style="7" customWidth="true"/>
    <col min="7" max="16384" width="9" style="7"/>
  </cols>
  <sheetData>
    <row r="1" s="1" customFormat="true" ht="42.75" customHeight="true" spans="1:6">
      <c r="A1" s="9" t="s">
        <v>0</v>
      </c>
      <c r="B1" s="10"/>
      <c r="C1" s="10"/>
      <c r="D1" s="10"/>
      <c r="E1" s="10"/>
      <c r="F1" s="10"/>
    </row>
    <row r="2" s="1" customFormat="true" ht="51" customHeight="true" spans="1:6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1" t="s">
        <v>6</v>
      </c>
    </row>
    <row r="3" s="1" customFormat="true" ht="40.5" customHeight="true" spans="1:6">
      <c r="A3" s="11" t="s">
        <v>7</v>
      </c>
      <c r="B3" s="13"/>
      <c r="C3" s="13"/>
      <c r="D3" s="12">
        <f>D4+D107+D129+D162</f>
        <v>193.1513</v>
      </c>
      <c r="E3" s="12">
        <f>E4+E107+E129+E162</f>
        <v>130.7513</v>
      </c>
      <c r="F3" s="11"/>
    </row>
    <row r="4" s="2" customFormat="true" ht="39.9" customHeight="true" spans="1:6">
      <c r="A4" s="14" t="s">
        <v>8</v>
      </c>
      <c r="B4" s="15" t="s">
        <v>9</v>
      </c>
      <c r="C4" s="16"/>
      <c r="D4" s="17">
        <f>D5+D7+D44+D60+D80</f>
        <v>130.625</v>
      </c>
      <c r="E4" s="17">
        <f>E5+E7+E44+E60+E80</f>
        <v>68.225</v>
      </c>
      <c r="F4" s="14"/>
    </row>
    <row r="5" s="3" customFormat="true" ht="39.9" customHeight="true" spans="1:6">
      <c r="A5" s="18" t="s">
        <v>10</v>
      </c>
      <c r="B5" s="19" t="s">
        <v>11</v>
      </c>
      <c r="C5" s="19"/>
      <c r="D5" s="20">
        <f>D6</f>
        <v>80</v>
      </c>
      <c r="E5" s="20">
        <f>E6</f>
        <v>20</v>
      </c>
      <c r="F5" s="18"/>
    </row>
    <row r="6" s="3" customFormat="true" ht="54.75" spans="1:6">
      <c r="A6" s="21">
        <v>1</v>
      </c>
      <c r="B6" s="22" t="s">
        <v>12</v>
      </c>
      <c r="C6" s="23" t="s">
        <v>13</v>
      </c>
      <c r="D6" s="24">
        <v>80</v>
      </c>
      <c r="E6" s="24">
        <v>20</v>
      </c>
      <c r="F6" s="41" t="s">
        <v>14</v>
      </c>
    </row>
    <row r="7" s="4" customFormat="true" ht="39.9" customHeight="true" spans="1:6">
      <c r="A7" s="25" t="s">
        <v>15</v>
      </c>
      <c r="B7" s="26" t="s">
        <v>16</v>
      </c>
      <c r="C7" s="26"/>
      <c r="D7" s="27">
        <f>SUM(D8:D43)</f>
        <v>11.638</v>
      </c>
      <c r="E7" s="27">
        <f>SUM(E8:E43)</f>
        <v>11.638</v>
      </c>
      <c r="F7" s="25"/>
    </row>
    <row r="8" s="4" customFormat="true" ht="39.9" customHeight="true" spans="1:6">
      <c r="A8" s="28">
        <v>1</v>
      </c>
      <c r="B8" s="29" t="str">
        <f>'[1]安徽省流域面积200~3000km2中小河流治理项目备案表'!B295</f>
        <v>黄山市屯溪区渐江新安江屯溪示范段治理工程</v>
      </c>
      <c r="C8" s="30" t="s">
        <v>17</v>
      </c>
      <c r="D8" s="31">
        <f>'[1]安徽省流域面积200~3000km2中小河流治理项目备案表'!J295/10000</f>
        <v>0.26</v>
      </c>
      <c r="E8" s="24">
        <f>D8</f>
        <v>0.26</v>
      </c>
      <c r="F8" s="42" t="s">
        <v>18</v>
      </c>
    </row>
    <row r="9" s="4" customFormat="true" ht="39.9" customHeight="true" spans="1:6">
      <c r="A9" s="28">
        <v>2</v>
      </c>
      <c r="B9" s="29" t="str">
        <f>'[1]安徽省流域面积200~3000km2中小河流治理项目备案表'!B296</f>
        <v>黄山市屯溪区横江徐村段治理工程</v>
      </c>
      <c r="C9" s="30" t="s">
        <v>19</v>
      </c>
      <c r="D9" s="31">
        <f>'[1]安徽省流域面积200~3000km2中小河流治理项目备案表'!J296/10000</f>
        <v>0.295</v>
      </c>
      <c r="E9" s="24">
        <f t="shared" ref="E9:E43" si="0">D9</f>
        <v>0.295</v>
      </c>
      <c r="F9" s="42" t="s">
        <v>18</v>
      </c>
    </row>
    <row r="10" s="4" customFormat="true" ht="39.9" customHeight="true" spans="1:6">
      <c r="A10" s="28">
        <v>3</v>
      </c>
      <c r="B10" s="29" t="str">
        <f>'[1]安徽省流域面积200~3000km2中小河流治理项目备案表'!B297</f>
        <v>黄山市黄山区麻川河三口湘潭段治理工程</v>
      </c>
      <c r="C10" s="30" t="s">
        <v>20</v>
      </c>
      <c r="D10" s="31">
        <f>'[1]安徽省流域面积200~3000km2中小河流治理项目备案表'!J297/10000</f>
        <v>0.298</v>
      </c>
      <c r="E10" s="24">
        <f t="shared" si="0"/>
        <v>0.298</v>
      </c>
      <c r="F10" s="42" t="s">
        <v>18</v>
      </c>
    </row>
    <row r="11" s="4" customFormat="true" ht="39.9" customHeight="true" spans="1:6">
      <c r="A11" s="28">
        <v>4</v>
      </c>
      <c r="B11" s="29" t="str">
        <f>'[1]安徽省流域面积200~3000km2中小河流治理项目备案表'!B298</f>
        <v>黄山市黄山区秧溪河双溪段治理工程</v>
      </c>
      <c r="C11" s="30" t="s">
        <v>21</v>
      </c>
      <c r="D11" s="31">
        <f>'[1]安徽省流域面积200~3000km2中小河流治理项目备案表'!J298/10000</f>
        <v>0.288</v>
      </c>
      <c r="E11" s="24">
        <f t="shared" si="0"/>
        <v>0.288</v>
      </c>
      <c r="F11" s="42" t="s">
        <v>18</v>
      </c>
    </row>
    <row r="12" s="4" customFormat="true" ht="39.9" customHeight="true" spans="1:6">
      <c r="A12" s="28">
        <v>5</v>
      </c>
      <c r="B12" s="29" t="str">
        <f>'[1]安徽省流域面积200~3000km2中小河流治理项目备案表'!B299</f>
        <v>黄山市黄山区麻川河新洪段治理工程</v>
      </c>
      <c r="C12" s="30" t="s">
        <v>22</v>
      </c>
      <c r="D12" s="31">
        <f>'[1]安徽省流域面积200~3000km2中小河流治理项目备案表'!J299/10000</f>
        <v>0.296</v>
      </c>
      <c r="E12" s="24">
        <f t="shared" si="0"/>
        <v>0.296</v>
      </c>
      <c r="F12" s="42" t="s">
        <v>18</v>
      </c>
    </row>
    <row r="13" s="4" customFormat="true" ht="39.9" customHeight="true" spans="1:6">
      <c r="A13" s="28">
        <v>6</v>
      </c>
      <c r="B13" s="29" t="str">
        <f>'[1]安徽省流域面积200~3000km2中小河流治理项目备案表'!B300</f>
        <v>黄山市黄山区秧溪河汪王岭段治理工程</v>
      </c>
      <c r="C13" s="30" t="s">
        <v>23</v>
      </c>
      <c r="D13" s="31">
        <f>'[1]安徽省流域面积200~3000km2中小河流治理项目备案表'!J300/10000</f>
        <v>0.296</v>
      </c>
      <c r="E13" s="24">
        <f t="shared" si="0"/>
        <v>0.296</v>
      </c>
      <c r="F13" s="42" t="s">
        <v>18</v>
      </c>
    </row>
    <row r="14" s="4" customFormat="true" ht="39.9" customHeight="true" spans="1:6">
      <c r="A14" s="28">
        <v>7</v>
      </c>
      <c r="B14" s="29" t="str">
        <f>'[1]安徽省流域面积200~3000km2中小河流治理项目备案表'!B301</f>
        <v>黄山市徽州区丰乐河漕溪河段防洪治理工程</v>
      </c>
      <c r="C14" s="30" t="s">
        <v>24</v>
      </c>
      <c r="D14" s="31">
        <f>'[1]安徽省流域面积200~3000km2中小河流治理项目备案表'!J301/10000</f>
        <v>0.28</v>
      </c>
      <c r="E14" s="24">
        <f t="shared" si="0"/>
        <v>0.28</v>
      </c>
      <c r="F14" s="42" t="s">
        <v>18</v>
      </c>
    </row>
    <row r="15" s="4" customFormat="true" ht="39.9" customHeight="true" spans="1:6">
      <c r="A15" s="28">
        <v>8</v>
      </c>
      <c r="B15" s="29" t="str">
        <f>'[1]安徽省流域面积200~3000km2中小河流治理项目备案表'!B302</f>
        <v>黄山市徽州区丰乐河杨村乡段防洪治理工程</v>
      </c>
      <c r="C15" s="30" t="s">
        <v>25</v>
      </c>
      <c r="D15" s="31">
        <f>'[1]安徽省流域面积200~3000km2中小河流治理项目备案表'!J302/10000</f>
        <v>0.275</v>
      </c>
      <c r="E15" s="24">
        <f t="shared" si="0"/>
        <v>0.275</v>
      </c>
      <c r="F15" s="42" t="s">
        <v>18</v>
      </c>
    </row>
    <row r="16" s="4" customFormat="true" ht="39.9" customHeight="true" spans="1:6">
      <c r="A16" s="28">
        <v>9</v>
      </c>
      <c r="B16" s="29" t="str">
        <f>'[1]安徽省流域面积200~3000km2中小河流治理项目备案表'!B303</f>
        <v>黄山市徽州区丰乐河罗田河段防洪治理工程</v>
      </c>
      <c r="C16" s="30" t="s">
        <v>26</v>
      </c>
      <c r="D16" s="31">
        <f>'[1]安徽省流域面积200~3000km2中小河流治理项目备案表'!J303/10000</f>
        <v>0.268</v>
      </c>
      <c r="E16" s="24">
        <f t="shared" si="0"/>
        <v>0.268</v>
      </c>
      <c r="F16" s="42" t="s">
        <v>18</v>
      </c>
    </row>
    <row r="17" s="4" customFormat="true" ht="39.9" customHeight="true" spans="1:6">
      <c r="A17" s="28">
        <v>10</v>
      </c>
      <c r="B17" s="29" t="str">
        <f>'[1]安徽省流域面积200~3000km2中小河流治理项目备案表'!B304</f>
        <v>黄山市徽州区丰乐河洽舍乡段防洪治理工程</v>
      </c>
      <c r="C17" s="30" t="s">
        <v>27</v>
      </c>
      <c r="D17" s="31">
        <f>'[1]安徽省流域面积200~3000km2中小河流治理项目备案表'!J304/10000</f>
        <v>0.318</v>
      </c>
      <c r="E17" s="24">
        <f t="shared" si="0"/>
        <v>0.318</v>
      </c>
      <c r="F17" s="42" t="s">
        <v>18</v>
      </c>
    </row>
    <row r="18" s="4" customFormat="true" ht="39.9" customHeight="true" spans="1:6">
      <c r="A18" s="28">
        <v>11</v>
      </c>
      <c r="B18" s="29" t="str">
        <f>'[1]安徽省流域面积200~3000km2中小河流治理项目备案表'!B305</f>
        <v>黄山市黄山风景区秧溪河小岭脚至三溪口段
河道治理工程</v>
      </c>
      <c r="C18" s="30" t="s">
        <v>28</v>
      </c>
      <c r="D18" s="31">
        <f>'[1]安徽省流域面积200~3000km2中小河流治理项目备案表'!J305/10000</f>
        <v>0.295</v>
      </c>
      <c r="E18" s="24">
        <f t="shared" si="0"/>
        <v>0.295</v>
      </c>
      <c r="F18" s="42" t="s">
        <v>18</v>
      </c>
    </row>
    <row r="19" s="4" customFormat="true" ht="39.9" customHeight="true" spans="1:6">
      <c r="A19" s="28">
        <v>12</v>
      </c>
      <c r="B19" s="29" t="str">
        <f>'[1]安徽省流域面积200~3000km2中小河流治理项目备案表'!B306</f>
        <v>黄山市经开区横江霞塘河段治理工程</v>
      </c>
      <c r="C19" s="30" t="s">
        <v>29</v>
      </c>
      <c r="D19" s="31">
        <f>'[1]安徽省流域面积200~3000km2中小河流治理项目备案表'!J306/10000</f>
        <v>0.359</v>
      </c>
      <c r="E19" s="24">
        <f t="shared" si="0"/>
        <v>0.359</v>
      </c>
      <c r="F19" s="42" t="s">
        <v>18</v>
      </c>
    </row>
    <row r="20" s="4" customFormat="true" ht="39.9" customHeight="true" spans="1:6">
      <c r="A20" s="28">
        <v>13</v>
      </c>
      <c r="B20" s="29" t="str">
        <f>'[1]安徽省流域面积200~3000km2中小河流治理项目备案表'!B307</f>
        <v>歙县丰乐河郑村桥至堨田河段治理工程</v>
      </c>
      <c r="C20" s="30" t="s">
        <v>30</v>
      </c>
      <c r="D20" s="31">
        <f>'[1]安徽省流域面积200~3000km2中小河流治理项目备案表'!J307/10000</f>
        <v>0.372</v>
      </c>
      <c r="E20" s="24">
        <f t="shared" si="0"/>
        <v>0.372</v>
      </c>
      <c r="F20" s="42" t="s">
        <v>18</v>
      </c>
    </row>
    <row r="21" s="4" customFormat="true" ht="39.9" customHeight="true" spans="1:6">
      <c r="A21" s="28">
        <v>14</v>
      </c>
      <c r="B21" s="29" t="str">
        <f>'[1]安徽省流域面积200~3000km2中小河流治理项目备案表'!B308</f>
        <v>歙县扬之河新管至牌头河段治理工程</v>
      </c>
      <c r="C21" s="30" t="s">
        <v>31</v>
      </c>
      <c r="D21" s="31">
        <f>'[1]安徽省流域面积200~3000km2中小河流治理项目备案表'!J308/10000</f>
        <v>0.453</v>
      </c>
      <c r="E21" s="24">
        <f t="shared" si="0"/>
        <v>0.453</v>
      </c>
      <c r="F21" s="42" t="s">
        <v>18</v>
      </c>
    </row>
    <row r="22" s="4" customFormat="true" ht="39.9" customHeight="true" spans="1:6">
      <c r="A22" s="28">
        <v>15</v>
      </c>
      <c r="B22" s="29" t="str">
        <f>'[1]安徽省流域面积200~3000km2中小河流治理项目备案表'!B309</f>
        <v>歙县富资水上丰至丰口河段治理工程</v>
      </c>
      <c r="C22" s="30" t="s">
        <v>32</v>
      </c>
      <c r="D22" s="31">
        <f>'[1]安徽省流域面积200~3000km2中小河流治理项目备案表'!J309/10000</f>
        <v>0.465</v>
      </c>
      <c r="E22" s="24">
        <f t="shared" si="0"/>
        <v>0.465</v>
      </c>
      <c r="F22" s="42" t="s">
        <v>18</v>
      </c>
    </row>
    <row r="23" s="4" customFormat="true" ht="39.9" customHeight="true" spans="1:6">
      <c r="A23" s="28">
        <v>16</v>
      </c>
      <c r="B23" s="29" t="str">
        <f>'[1]安徽省流域面积200~3000km2中小河流治理项目备案表'!B310</f>
        <v>歙县富资水许村至丰口治理工程</v>
      </c>
      <c r="C23" s="30" t="s">
        <v>33</v>
      </c>
      <c r="D23" s="31">
        <f>'[1]安徽省流域面积200~3000km2中小河流治理项目备案表'!J310/10000</f>
        <v>0.478</v>
      </c>
      <c r="E23" s="24">
        <f t="shared" si="0"/>
        <v>0.478</v>
      </c>
      <c r="F23" s="42" t="s">
        <v>18</v>
      </c>
    </row>
    <row r="24" s="4" customFormat="true" ht="39.9" customHeight="true" spans="1:6">
      <c r="A24" s="28">
        <v>17</v>
      </c>
      <c r="B24" s="29" t="str">
        <f>'[1]安徽省流域面积200~3000km2中小河流治理项目备案表'!B311</f>
        <v>歙县昌源河定潭至深渡河段治理工程</v>
      </c>
      <c r="C24" s="30" t="s">
        <v>34</v>
      </c>
      <c r="D24" s="31">
        <f>'[1]安徽省流域面积200~3000km2中小河流治理项目备案表'!J311/10000</f>
        <v>0.43</v>
      </c>
      <c r="E24" s="24">
        <f t="shared" si="0"/>
        <v>0.43</v>
      </c>
      <c r="F24" s="42" t="s">
        <v>18</v>
      </c>
    </row>
    <row r="25" s="4" customFormat="true" ht="39.9" customHeight="true" spans="1:6">
      <c r="A25" s="28">
        <v>18</v>
      </c>
      <c r="B25" s="29" t="str">
        <f>'[1]安徽省流域面积200~3000km2中小河流治理项目备案表'!B312</f>
        <v>歙县昌源河梓杞里至马南河段治理工程</v>
      </c>
      <c r="C25" s="30" t="s">
        <v>35</v>
      </c>
      <c r="D25" s="31">
        <f>'[1]安徽省流域面积200~3000km2中小河流治理项目备案表'!J312/10000</f>
        <v>0.4</v>
      </c>
      <c r="E25" s="24">
        <f t="shared" si="0"/>
        <v>0.4</v>
      </c>
      <c r="F25" s="42" t="s">
        <v>18</v>
      </c>
    </row>
    <row r="26" s="4" customFormat="true" ht="39.9" customHeight="true" spans="1:6">
      <c r="A26" s="28">
        <v>19</v>
      </c>
      <c r="B26" s="29" t="str">
        <f>'[1]安徽省流域面积200~3000km2中小河流治理项目备案表'!B313</f>
        <v>歙县扬之河长庆至竦口河段治理工程</v>
      </c>
      <c r="C26" s="30" t="s">
        <v>35</v>
      </c>
      <c r="D26" s="31">
        <f>'[1]安徽省流域面积200~3000km2中小河流治理项目备案表'!J313/10000</f>
        <v>0.388</v>
      </c>
      <c r="E26" s="24">
        <f t="shared" si="0"/>
        <v>0.388</v>
      </c>
      <c r="F26" s="42" t="s">
        <v>18</v>
      </c>
    </row>
    <row r="27" s="4" customFormat="true" ht="39.9" customHeight="true" spans="1:6">
      <c r="A27" s="28">
        <v>20</v>
      </c>
      <c r="B27" s="29" t="str">
        <f>'[1]安徽省流域面积200~3000km2中小河流治理项目备案表'!B314</f>
        <v>歙县扬之河叶岔至丰溪河段治理工程</v>
      </c>
      <c r="C27" s="30" t="s">
        <v>36</v>
      </c>
      <c r="D27" s="31">
        <f>'[1]安徽省流域面积200~3000km2中小河流治理项目备案表'!J314/10000</f>
        <v>0.465</v>
      </c>
      <c r="E27" s="24">
        <f t="shared" si="0"/>
        <v>0.465</v>
      </c>
      <c r="F27" s="42" t="s">
        <v>18</v>
      </c>
    </row>
    <row r="28" s="4" customFormat="true" ht="39.9" customHeight="true" spans="1:6">
      <c r="A28" s="28">
        <v>21</v>
      </c>
      <c r="B28" s="29" t="str">
        <f>'[1]安徽省流域面积200~3000km2中小河流治理项目备案表'!B315</f>
        <v>休宁县横江东亭河段防洪治理工程</v>
      </c>
      <c r="C28" s="30" t="s">
        <v>37</v>
      </c>
      <c r="D28" s="31">
        <f>'[1]安徽省流域面积200~3000km2中小河流治理项目备案表'!J315/10000</f>
        <v>0.298</v>
      </c>
      <c r="E28" s="24">
        <f t="shared" si="0"/>
        <v>0.298</v>
      </c>
      <c r="F28" s="42" t="s">
        <v>18</v>
      </c>
    </row>
    <row r="29" s="4" customFormat="true" ht="39.9" customHeight="true" spans="1:6">
      <c r="A29" s="28">
        <v>22</v>
      </c>
      <c r="B29" s="29" t="str">
        <f>'[1]安徽省流域面积200~3000km2中小河流治理项目备案表'!B316</f>
        <v>休宁县横江杨村段防洪治理工程</v>
      </c>
      <c r="C29" s="30" t="s">
        <v>38</v>
      </c>
      <c r="D29" s="31">
        <f>'[1]安徽省流域面积200~3000km2中小河流治理项目备案表'!J316/10000</f>
        <v>0.298</v>
      </c>
      <c r="E29" s="24">
        <f t="shared" si="0"/>
        <v>0.298</v>
      </c>
      <c r="F29" s="42" t="s">
        <v>18</v>
      </c>
    </row>
    <row r="30" s="4" customFormat="true" ht="39.9" customHeight="true" spans="1:6">
      <c r="A30" s="28">
        <v>23</v>
      </c>
      <c r="B30" s="29" t="str">
        <f>'[1]安徽省流域面积200~3000km2中小河流治理项目备案表'!B317</f>
        <v>休宁县率水小源河沿河村庄段治理工程</v>
      </c>
      <c r="C30" s="30" t="s">
        <v>39</v>
      </c>
      <c r="D30" s="31">
        <f>'[1]安徽省流域面积200~3000km2中小河流治理项目备案表'!J317/10000</f>
        <v>0.25</v>
      </c>
      <c r="E30" s="24">
        <f t="shared" si="0"/>
        <v>0.25</v>
      </c>
      <c r="F30" s="42" t="s">
        <v>18</v>
      </c>
    </row>
    <row r="31" s="4" customFormat="true" ht="39.9" customHeight="true" spans="1:6">
      <c r="A31" s="28">
        <v>24</v>
      </c>
      <c r="B31" s="29" t="str">
        <f>'[1]安徽省流域面积200~3000km2中小河流治理项目备案表'!B318</f>
        <v>黟县青弋江洪美段防洪治理工程</v>
      </c>
      <c r="C31" s="30" t="s">
        <v>40</v>
      </c>
      <c r="D31" s="31">
        <f>'[1]安徽省流域面积200~3000km2中小河流治理项目备案表'!J318/10000</f>
        <v>0.31</v>
      </c>
      <c r="E31" s="24">
        <f t="shared" si="0"/>
        <v>0.31</v>
      </c>
      <c r="F31" s="42" t="s">
        <v>18</v>
      </c>
    </row>
    <row r="32" s="4" customFormat="true" ht="39.9" customHeight="true" spans="1:6">
      <c r="A32" s="28">
        <v>25</v>
      </c>
      <c r="B32" s="29" t="str">
        <f>'[1]安徽省流域面积200~3000km2中小河流治理项目备案表'!B319</f>
        <v>黟县横江源川段防洪治理工程</v>
      </c>
      <c r="C32" s="30" t="s">
        <v>41</v>
      </c>
      <c r="D32" s="31">
        <f>'[1]安徽省流域面积200~3000km2中小河流治理项目备案表'!J319/10000</f>
        <v>0.285</v>
      </c>
      <c r="E32" s="24">
        <f t="shared" si="0"/>
        <v>0.285</v>
      </c>
      <c r="F32" s="42" t="s">
        <v>18</v>
      </c>
    </row>
    <row r="33" s="4" customFormat="true" ht="39.9" customHeight="true" spans="1:6">
      <c r="A33" s="28">
        <v>26</v>
      </c>
      <c r="B33" s="29" t="str">
        <f>'[1]安徽省流域面积200~3000km2中小河流治理项目备案表'!B320</f>
        <v>黟县青弋江清溪河宏潭段防洪治理工程</v>
      </c>
      <c r="C33" s="30" t="s">
        <v>42</v>
      </c>
      <c r="D33" s="31">
        <f>'[1]安徽省流域面积200~3000km2中小河流治理项目备案表'!J320/10000</f>
        <v>0.282</v>
      </c>
      <c r="E33" s="24">
        <f t="shared" si="0"/>
        <v>0.282</v>
      </c>
      <c r="F33" s="42" t="s">
        <v>18</v>
      </c>
    </row>
    <row r="34" s="4" customFormat="true" ht="39.9" customHeight="true" spans="1:6">
      <c r="A34" s="28">
        <v>27</v>
      </c>
      <c r="B34" s="29" t="str">
        <f>'[1]安徽省流域面积200~3000km2中小河流治理项目备案表'!B321</f>
        <v>黟县青弋江清溪河柯村段防洪治理工程</v>
      </c>
      <c r="C34" s="30" t="s">
        <v>43</v>
      </c>
      <c r="D34" s="31">
        <f>'[1]安徽省流域面积200~3000km2中小河流治理项目备案表'!J321/10000</f>
        <v>0.3</v>
      </c>
      <c r="E34" s="24">
        <f t="shared" si="0"/>
        <v>0.3</v>
      </c>
      <c r="F34" s="42" t="s">
        <v>18</v>
      </c>
    </row>
    <row r="35" s="4" customFormat="true" ht="39.9" customHeight="true" spans="1:6">
      <c r="A35" s="28">
        <v>28</v>
      </c>
      <c r="B35" s="29" t="str">
        <f>'[1]安徽省流域面积200~3000km2中小河流治理项目备案表'!B322</f>
        <v>黟县青弋江清溪河竹佘段防洪治理工程</v>
      </c>
      <c r="C35" s="30" t="s">
        <v>44</v>
      </c>
      <c r="D35" s="31">
        <f>'[1]安徽省流域面积200~3000km2中小河流治理项目备案表'!J322/10000</f>
        <v>0.298</v>
      </c>
      <c r="E35" s="24">
        <f t="shared" si="0"/>
        <v>0.298</v>
      </c>
      <c r="F35" s="42" t="s">
        <v>18</v>
      </c>
    </row>
    <row r="36" s="4" customFormat="true" ht="39.9" customHeight="true" spans="1:6">
      <c r="A36" s="28">
        <v>29</v>
      </c>
      <c r="B36" s="29" t="str">
        <f>'[1]安徽省流域面积200~3000km2中小河流治理项目备案表'!B323</f>
        <v>黟县青弋江清溪河璇溪河防洪治理工程</v>
      </c>
      <c r="C36" s="30" t="s">
        <v>45</v>
      </c>
      <c r="D36" s="31">
        <f>'[1]安徽省流域面积200~3000km2中小河流治理项目备案表'!J323/10000</f>
        <v>0.295</v>
      </c>
      <c r="E36" s="24">
        <f t="shared" si="0"/>
        <v>0.295</v>
      </c>
      <c r="F36" s="42" t="s">
        <v>18</v>
      </c>
    </row>
    <row r="37" s="4" customFormat="true" ht="39.9" customHeight="true" spans="1:6">
      <c r="A37" s="28">
        <v>30</v>
      </c>
      <c r="B37" s="29" t="str">
        <f>'[1]安徽省流域面积200~3000km2中小河流治理项目备案表'!B324</f>
        <v>祁门县公信河梅溪河赤岭段防洪治理工程</v>
      </c>
      <c r="C37" s="30" t="s">
        <v>46</v>
      </c>
      <c r="D37" s="31">
        <f>'[1]安徽省流域面积200~3000km2中小河流治理项目备案表'!J324/10000</f>
        <v>0.28</v>
      </c>
      <c r="E37" s="24">
        <f t="shared" si="0"/>
        <v>0.28</v>
      </c>
      <c r="F37" s="42" t="s">
        <v>18</v>
      </c>
    </row>
    <row r="38" s="4" customFormat="true" ht="39.9" customHeight="true" spans="1:6">
      <c r="A38" s="28">
        <v>31</v>
      </c>
      <c r="B38" s="29" t="str">
        <f>'[1]安徽省流域面积200~3000km2中小河流治理项目备案表'!B325</f>
        <v>祁门县公信河梅溪河城安段防洪治理工程</v>
      </c>
      <c r="C38" s="30" t="s">
        <v>47</v>
      </c>
      <c r="D38" s="31">
        <f>'[1]安徽省流域面积200~3000km2中小河流治理项目备案表'!J325/10000</f>
        <v>0.285</v>
      </c>
      <c r="E38" s="24">
        <f t="shared" si="0"/>
        <v>0.285</v>
      </c>
      <c r="F38" s="42" t="s">
        <v>18</v>
      </c>
    </row>
    <row r="39" s="4" customFormat="true" ht="39.9" customHeight="true" spans="1:6">
      <c r="A39" s="28">
        <v>32</v>
      </c>
      <c r="B39" s="29" t="str">
        <f>'[1]安徽省流域面积200~3000km2中小河流治理项目备案表'!B326</f>
        <v>祁门县阊江文闪河闪里段防洪治理工程</v>
      </c>
      <c r="C39" s="30" t="s">
        <v>48</v>
      </c>
      <c r="D39" s="31">
        <f>'[1]安徽省流域面积200~3000km2中小河流治理项目备案表'!J326/10000</f>
        <v>0.296</v>
      </c>
      <c r="E39" s="24">
        <f t="shared" si="0"/>
        <v>0.296</v>
      </c>
      <c r="F39" s="42" t="s">
        <v>18</v>
      </c>
    </row>
    <row r="40" s="4" customFormat="true" ht="39.9" customHeight="true" spans="1:6">
      <c r="A40" s="28">
        <v>33</v>
      </c>
      <c r="B40" s="29" t="str">
        <f>'[1]安徽省流域面积200~3000km2中小河流治理项目备案表'!B327</f>
        <v>祁门县阊江响潭至江村段防洪治理工程</v>
      </c>
      <c r="C40" s="30" t="s">
        <v>49</v>
      </c>
      <c r="D40" s="31">
        <f>'[1]安徽省流域面积200~3000km2中小河流治理项目备案表'!J327/10000</f>
        <v>0.298</v>
      </c>
      <c r="E40" s="24">
        <f t="shared" si="0"/>
        <v>0.298</v>
      </c>
      <c r="F40" s="42" t="s">
        <v>18</v>
      </c>
    </row>
    <row r="41" s="4" customFormat="true" ht="39.9" customHeight="true" spans="1:6">
      <c r="A41" s="28">
        <v>34</v>
      </c>
      <c r="B41" s="29" t="str">
        <f>'[1]安徽省流域面积200~3000km2中小河流治理项目备案表'!B328</f>
        <v>祁门县阊江文闪河箬坑段防洪治理工程</v>
      </c>
      <c r="C41" s="30" t="s">
        <v>50</v>
      </c>
      <c r="D41" s="31">
        <f>'[1]安徽省流域面积200~3000km2中小河流治理项目备案表'!J328/10000</f>
        <v>0.288</v>
      </c>
      <c r="E41" s="24">
        <f t="shared" si="0"/>
        <v>0.288</v>
      </c>
      <c r="F41" s="42" t="s">
        <v>18</v>
      </c>
    </row>
    <row r="42" s="4" customFormat="true" ht="39.9" customHeight="true" spans="1:6">
      <c r="A42" s="28">
        <v>35</v>
      </c>
      <c r="B42" s="29" t="str">
        <f>'[1]安徽省流域面积200~3000km2中小河流治理项目备案表'!B329</f>
        <v>祁门县阊江文闪河坑口段防洪治理工程</v>
      </c>
      <c r="C42" s="30" t="s">
        <v>51</v>
      </c>
      <c r="D42" s="31">
        <f>'[1]安徽省流域面积200~3000km2中小河流治理项目备案表'!J329/10000</f>
        <v>0.296</v>
      </c>
      <c r="E42" s="24">
        <f t="shared" si="0"/>
        <v>0.296</v>
      </c>
      <c r="F42" s="42" t="s">
        <v>18</v>
      </c>
    </row>
    <row r="43" s="4" customFormat="true" ht="39.9" customHeight="true" spans="1:6">
      <c r="A43" s="28">
        <v>36</v>
      </c>
      <c r="B43" s="29" t="str">
        <f>'[1]安徽省流域面积200~3000km2中小河流治理项目备案表'!B330</f>
        <v>祁门县阊江塔坊段防洪治理工程</v>
      </c>
      <c r="C43" s="30" t="s">
        <v>52</v>
      </c>
      <c r="D43" s="31">
        <f>'[1]安徽省流域面积200~3000km2中小河流治理项目备案表'!J330/10000</f>
        <v>0.3</v>
      </c>
      <c r="E43" s="24">
        <f t="shared" si="0"/>
        <v>0.3</v>
      </c>
      <c r="F43" s="28"/>
    </row>
    <row r="44" s="4" customFormat="true" ht="39.9" customHeight="true" spans="1:6">
      <c r="A44" s="25" t="s">
        <v>53</v>
      </c>
      <c r="B44" s="26" t="s">
        <v>54</v>
      </c>
      <c r="C44" s="19"/>
      <c r="D44" s="27">
        <f>SUM(D45:D59)</f>
        <v>3.01</v>
      </c>
      <c r="E44" s="27">
        <f>SUM(E45:E59)</f>
        <v>3.01</v>
      </c>
      <c r="F44" s="18"/>
    </row>
    <row r="45" s="4" customFormat="true" ht="39.9" customHeight="true" spans="1:6">
      <c r="A45" s="32">
        <v>1</v>
      </c>
      <c r="B45" s="33" t="s">
        <v>55</v>
      </c>
      <c r="C45" s="34" t="s">
        <v>56</v>
      </c>
      <c r="D45" s="24">
        <v>0.12</v>
      </c>
      <c r="E45" s="24">
        <v>0.12</v>
      </c>
      <c r="F45" s="21" t="s">
        <v>57</v>
      </c>
    </row>
    <row r="46" s="4" customFormat="true" ht="39.9" customHeight="true" spans="1:6">
      <c r="A46" s="21">
        <v>2</v>
      </c>
      <c r="B46" s="35" t="s">
        <v>58</v>
      </c>
      <c r="C46" s="35" t="s">
        <v>59</v>
      </c>
      <c r="D46" s="36">
        <v>0.12</v>
      </c>
      <c r="E46" s="36">
        <v>0.12</v>
      </c>
      <c r="F46" s="43" t="s">
        <v>60</v>
      </c>
    </row>
    <row r="47" s="4" customFormat="true" ht="39.9" customHeight="true" spans="1:6">
      <c r="A47" s="32">
        <v>3</v>
      </c>
      <c r="B47" s="35" t="s">
        <v>61</v>
      </c>
      <c r="C47" s="35" t="s">
        <v>62</v>
      </c>
      <c r="D47" s="36">
        <v>0.08</v>
      </c>
      <c r="E47" s="36">
        <v>0.08</v>
      </c>
      <c r="F47" s="43" t="s">
        <v>63</v>
      </c>
    </row>
    <row r="48" s="4" customFormat="true" ht="39.9" customHeight="true" spans="1:6">
      <c r="A48" s="21">
        <v>4</v>
      </c>
      <c r="B48" s="35" t="s">
        <v>64</v>
      </c>
      <c r="C48" s="35" t="s">
        <v>65</v>
      </c>
      <c r="D48" s="36">
        <v>0.21</v>
      </c>
      <c r="E48" s="36">
        <v>0.21</v>
      </c>
      <c r="F48" s="21"/>
    </row>
    <row r="49" s="4" customFormat="true" ht="39.9" customHeight="true" spans="1:6">
      <c r="A49" s="32">
        <v>5</v>
      </c>
      <c r="B49" s="35" t="s">
        <v>66</v>
      </c>
      <c r="C49" s="35" t="s">
        <v>67</v>
      </c>
      <c r="D49" s="36">
        <v>0.18</v>
      </c>
      <c r="E49" s="36">
        <v>0.18</v>
      </c>
      <c r="F49" s="21"/>
    </row>
    <row r="50" s="4" customFormat="true" ht="39.9" customHeight="true" spans="1:6">
      <c r="A50" s="21">
        <v>6</v>
      </c>
      <c r="B50" s="35" t="s">
        <v>68</v>
      </c>
      <c r="C50" s="35" t="s">
        <v>69</v>
      </c>
      <c r="D50" s="36">
        <v>0.25</v>
      </c>
      <c r="E50" s="36">
        <v>0.25</v>
      </c>
      <c r="F50" s="21"/>
    </row>
    <row r="51" s="4" customFormat="true" ht="39.9" customHeight="true" spans="1:6">
      <c r="A51" s="32">
        <v>7</v>
      </c>
      <c r="B51" s="35" t="s">
        <v>70</v>
      </c>
      <c r="C51" s="35" t="s">
        <v>71</v>
      </c>
      <c r="D51" s="36">
        <v>0.2</v>
      </c>
      <c r="E51" s="36">
        <v>0.2</v>
      </c>
      <c r="F51" s="21"/>
    </row>
    <row r="52" s="4" customFormat="true" ht="39.9" customHeight="true" spans="1:6">
      <c r="A52" s="21">
        <v>8</v>
      </c>
      <c r="B52" s="35" t="s">
        <v>72</v>
      </c>
      <c r="C52" s="35" t="s">
        <v>73</v>
      </c>
      <c r="D52" s="36">
        <v>0.18</v>
      </c>
      <c r="E52" s="36">
        <v>0.18</v>
      </c>
      <c r="F52" s="21"/>
    </row>
    <row r="53" s="4" customFormat="true" ht="39.9" customHeight="true" spans="1:6">
      <c r="A53" s="32">
        <v>9</v>
      </c>
      <c r="B53" s="35" t="s">
        <v>74</v>
      </c>
      <c r="C53" s="35" t="s">
        <v>75</v>
      </c>
      <c r="D53" s="36">
        <v>0.18</v>
      </c>
      <c r="E53" s="36">
        <v>0.18</v>
      </c>
      <c r="F53" s="21"/>
    </row>
    <row r="54" s="4" customFormat="true" ht="39.9" customHeight="true" spans="1:6">
      <c r="A54" s="21">
        <v>10</v>
      </c>
      <c r="B54" s="35" t="s">
        <v>76</v>
      </c>
      <c r="C54" s="35" t="s">
        <v>77</v>
      </c>
      <c r="D54" s="36">
        <v>0.2</v>
      </c>
      <c r="E54" s="36">
        <v>0.2</v>
      </c>
      <c r="F54" s="21"/>
    </row>
    <row r="55" s="4" customFormat="true" ht="39.9" customHeight="true" spans="1:6">
      <c r="A55" s="32">
        <v>11</v>
      </c>
      <c r="B55" s="35" t="s">
        <v>78</v>
      </c>
      <c r="C55" s="35" t="s">
        <v>71</v>
      </c>
      <c r="D55" s="36">
        <v>0.22</v>
      </c>
      <c r="E55" s="36">
        <v>0.22</v>
      </c>
      <c r="F55" s="21"/>
    </row>
    <row r="56" s="4" customFormat="true" ht="39.9" customHeight="true" spans="1:6">
      <c r="A56" s="21">
        <v>12</v>
      </c>
      <c r="B56" s="35" t="s">
        <v>79</v>
      </c>
      <c r="C56" s="35" t="s">
        <v>80</v>
      </c>
      <c r="D56" s="36">
        <v>0.3</v>
      </c>
      <c r="E56" s="36">
        <v>0.3</v>
      </c>
      <c r="F56" s="21"/>
    </row>
    <row r="57" s="4" customFormat="true" ht="39.9" customHeight="true" spans="1:6">
      <c r="A57" s="32">
        <v>13</v>
      </c>
      <c r="B57" s="35" t="s">
        <v>81</v>
      </c>
      <c r="C57" s="35" t="s">
        <v>82</v>
      </c>
      <c r="D57" s="36">
        <v>0.3</v>
      </c>
      <c r="E57" s="36">
        <v>0.3</v>
      </c>
      <c r="F57" s="21"/>
    </row>
    <row r="58" s="4" customFormat="true" ht="39.9" customHeight="true" spans="1:6">
      <c r="A58" s="21">
        <v>14</v>
      </c>
      <c r="B58" s="35" t="s">
        <v>83</v>
      </c>
      <c r="C58" s="35" t="s">
        <v>84</v>
      </c>
      <c r="D58" s="36">
        <v>0.26</v>
      </c>
      <c r="E58" s="36">
        <v>0.26</v>
      </c>
      <c r="F58" s="21"/>
    </row>
    <row r="59" s="4" customFormat="true" ht="39.9" customHeight="true" spans="1:6">
      <c r="A59" s="32">
        <v>15</v>
      </c>
      <c r="B59" s="35" t="s">
        <v>85</v>
      </c>
      <c r="C59" s="35" t="s">
        <v>86</v>
      </c>
      <c r="D59" s="36">
        <v>0.21</v>
      </c>
      <c r="E59" s="36">
        <v>0.21</v>
      </c>
      <c r="F59" s="21"/>
    </row>
    <row r="60" s="4" customFormat="true" ht="39.9" customHeight="true" spans="1:6">
      <c r="A60" s="25" t="s">
        <v>87</v>
      </c>
      <c r="B60" s="26" t="s">
        <v>88</v>
      </c>
      <c r="C60" s="26"/>
      <c r="D60" s="27">
        <f>D61+D65</f>
        <v>30.53</v>
      </c>
      <c r="E60" s="27">
        <f>E61+E65</f>
        <v>28.13</v>
      </c>
      <c r="F60" s="25"/>
    </row>
    <row r="61" s="4" customFormat="true" ht="39.9" customHeight="true" spans="1:6">
      <c r="A61" s="21" t="s">
        <v>89</v>
      </c>
      <c r="B61" s="37" t="s">
        <v>90</v>
      </c>
      <c r="C61" s="29"/>
      <c r="D61" s="38">
        <f>SUM(D62:D63)</f>
        <v>18.35</v>
      </c>
      <c r="E61" s="38">
        <f>SUM(E62:E63)</f>
        <v>15.95</v>
      </c>
      <c r="F61" s="28"/>
    </row>
    <row r="62" s="4" customFormat="true" ht="39.9" customHeight="true" spans="1:6">
      <c r="A62" s="39" t="s">
        <v>91</v>
      </c>
      <c r="B62" s="40" t="s">
        <v>92</v>
      </c>
      <c r="C62" s="33" t="s">
        <v>93</v>
      </c>
      <c r="D62" s="24">
        <v>12.75</v>
      </c>
      <c r="E62" s="24">
        <v>12.75</v>
      </c>
      <c r="F62" s="44"/>
    </row>
    <row r="63" ht="39.9" customHeight="true" spans="1:6">
      <c r="A63" s="39" t="s">
        <v>94</v>
      </c>
      <c r="B63" s="40" t="s">
        <v>95</v>
      </c>
      <c r="C63" s="33" t="s">
        <v>96</v>
      </c>
      <c r="D63" s="24">
        <v>5.6</v>
      </c>
      <c r="E63" s="24">
        <v>3.2</v>
      </c>
      <c r="F63" s="44"/>
    </row>
    <row r="64" s="5" customFormat="true" ht="39.9" customHeight="true" spans="1:6">
      <c r="A64" s="39" t="s">
        <v>97</v>
      </c>
      <c r="B64" s="40" t="s">
        <v>98</v>
      </c>
      <c r="C64" s="33" t="s">
        <v>99</v>
      </c>
      <c r="D64" s="24">
        <v>1.3</v>
      </c>
      <c r="E64" s="24">
        <v>0.3</v>
      </c>
      <c r="F64" s="44"/>
    </row>
    <row r="65" ht="39.9" customHeight="true" spans="1:6">
      <c r="A65" s="21" t="s">
        <v>100</v>
      </c>
      <c r="B65" s="37" t="s">
        <v>101</v>
      </c>
      <c r="C65" s="33"/>
      <c r="D65" s="24">
        <f>SUM(D66:D79)</f>
        <v>12.18</v>
      </c>
      <c r="E65" s="24">
        <f>SUM(E66:E79)</f>
        <v>12.18</v>
      </c>
      <c r="F65" s="44"/>
    </row>
    <row r="66" ht="39.9" customHeight="true" spans="1:6">
      <c r="A66" s="21">
        <v>1</v>
      </c>
      <c r="B66" s="45" t="s">
        <v>102</v>
      </c>
      <c r="C66" s="33" t="s">
        <v>103</v>
      </c>
      <c r="D66" s="46">
        <v>1.87</v>
      </c>
      <c r="E66" s="24">
        <v>1.87</v>
      </c>
      <c r="F66" s="21" t="s">
        <v>104</v>
      </c>
    </row>
    <row r="67" ht="39.9" customHeight="true" spans="1:6">
      <c r="A67" s="21">
        <v>2</v>
      </c>
      <c r="B67" s="47" t="s">
        <v>105</v>
      </c>
      <c r="C67" s="33" t="s">
        <v>106</v>
      </c>
      <c r="D67" s="24">
        <v>0.9</v>
      </c>
      <c r="E67" s="24">
        <v>0.9</v>
      </c>
      <c r="F67" s="44"/>
    </row>
    <row r="68" ht="39.9" customHeight="true" spans="1:6">
      <c r="A68" s="21">
        <v>3</v>
      </c>
      <c r="B68" s="33" t="s">
        <v>107</v>
      </c>
      <c r="C68" s="33" t="s">
        <v>108</v>
      </c>
      <c r="D68" s="24">
        <v>0.7</v>
      </c>
      <c r="E68" s="24">
        <v>0.7</v>
      </c>
      <c r="F68" s="44"/>
    </row>
    <row r="69" ht="39.9" customHeight="true" spans="1:6">
      <c r="A69" s="21">
        <v>4</v>
      </c>
      <c r="B69" s="47" t="s">
        <v>109</v>
      </c>
      <c r="C69" s="33" t="s">
        <v>110</v>
      </c>
      <c r="D69" s="24">
        <v>2</v>
      </c>
      <c r="E69" s="24">
        <v>2</v>
      </c>
      <c r="F69" s="44"/>
    </row>
    <row r="70" ht="39.9" customHeight="true" spans="1:6">
      <c r="A70" s="21">
        <v>5</v>
      </c>
      <c r="B70" s="47" t="s">
        <v>111</v>
      </c>
      <c r="C70" s="33" t="s">
        <v>112</v>
      </c>
      <c r="D70" s="24">
        <v>0.12</v>
      </c>
      <c r="E70" s="24">
        <v>0.12</v>
      </c>
      <c r="F70" s="44"/>
    </row>
    <row r="71" ht="39.9" customHeight="true" spans="1:6">
      <c r="A71" s="21">
        <v>6</v>
      </c>
      <c r="B71" s="35" t="s">
        <v>113</v>
      </c>
      <c r="C71" s="35" t="s">
        <v>114</v>
      </c>
      <c r="D71" s="36">
        <v>0.86</v>
      </c>
      <c r="E71" s="36">
        <v>0.86</v>
      </c>
      <c r="F71" s="44"/>
    </row>
    <row r="72" ht="39.9" customHeight="true" spans="1:6">
      <c r="A72" s="21">
        <v>7</v>
      </c>
      <c r="B72" s="35" t="s">
        <v>115</v>
      </c>
      <c r="C72" s="35" t="s">
        <v>116</v>
      </c>
      <c r="D72" s="36">
        <v>0.3</v>
      </c>
      <c r="E72" s="36">
        <v>0.3</v>
      </c>
      <c r="F72" s="44"/>
    </row>
    <row r="73" ht="39.9" customHeight="true" spans="1:6">
      <c r="A73" s="21">
        <v>8</v>
      </c>
      <c r="B73" s="35" t="s">
        <v>117</v>
      </c>
      <c r="C73" s="35" t="s">
        <v>118</v>
      </c>
      <c r="D73" s="36">
        <v>0.19</v>
      </c>
      <c r="E73" s="36">
        <v>0.19</v>
      </c>
      <c r="F73" s="44"/>
    </row>
    <row r="74" ht="39.9" customHeight="true" spans="1:6">
      <c r="A74" s="21">
        <v>9</v>
      </c>
      <c r="B74" s="35" t="s">
        <v>119</v>
      </c>
      <c r="C74" s="35" t="s">
        <v>120</v>
      </c>
      <c r="D74" s="36">
        <v>1.05</v>
      </c>
      <c r="E74" s="36">
        <v>1.05</v>
      </c>
      <c r="F74" s="44"/>
    </row>
    <row r="75" ht="39.9" customHeight="true" spans="1:6">
      <c r="A75" s="21">
        <v>10</v>
      </c>
      <c r="B75" s="35" t="s">
        <v>121</v>
      </c>
      <c r="C75" s="35" t="s">
        <v>122</v>
      </c>
      <c r="D75" s="36">
        <v>1.6</v>
      </c>
      <c r="E75" s="36">
        <v>1.6</v>
      </c>
      <c r="F75" s="44"/>
    </row>
    <row r="76" ht="39.9" customHeight="true" spans="1:6">
      <c r="A76" s="21">
        <v>11</v>
      </c>
      <c r="B76" s="35" t="s">
        <v>123</v>
      </c>
      <c r="C76" s="35" t="s">
        <v>124</v>
      </c>
      <c r="D76" s="36">
        <v>0.67</v>
      </c>
      <c r="E76" s="36">
        <v>0.67</v>
      </c>
      <c r="F76" s="44"/>
    </row>
    <row r="77" ht="39.9" customHeight="true" spans="1:6">
      <c r="A77" s="21">
        <v>12</v>
      </c>
      <c r="B77" s="35" t="s">
        <v>125</v>
      </c>
      <c r="C77" s="35" t="s">
        <v>126</v>
      </c>
      <c r="D77" s="36">
        <v>0.52</v>
      </c>
      <c r="E77" s="36">
        <v>0.52</v>
      </c>
      <c r="F77" s="44"/>
    </row>
    <row r="78" ht="39.9" customHeight="true" spans="1:6">
      <c r="A78" s="21">
        <v>13</v>
      </c>
      <c r="B78" s="35" t="s">
        <v>127</v>
      </c>
      <c r="C78" s="35" t="s">
        <v>126</v>
      </c>
      <c r="D78" s="36">
        <v>1.2</v>
      </c>
      <c r="E78" s="36">
        <v>1.2</v>
      </c>
      <c r="F78" s="44"/>
    </row>
    <row r="79" ht="39.9" customHeight="true" spans="1:6">
      <c r="A79" s="21">
        <v>14</v>
      </c>
      <c r="B79" s="35" t="s">
        <v>128</v>
      </c>
      <c r="C79" s="35" t="s">
        <v>129</v>
      </c>
      <c r="D79" s="36">
        <v>0.2</v>
      </c>
      <c r="E79" s="36">
        <v>0.2</v>
      </c>
      <c r="F79" s="44"/>
    </row>
    <row r="80" s="4" customFormat="true" ht="39.9" customHeight="true" spans="1:6">
      <c r="A80" s="25" t="s">
        <v>130</v>
      </c>
      <c r="B80" s="26" t="s">
        <v>131</v>
      </c>
      <c r="C80" s="26"/>
      <c r="D80" s="27">
        <f>D81+D83</f>
        <v>5.447</v>
      </c>
      <c r="E80" s="27">
        <f>E81+E83</f>
        <v>5.447</v>
      </c>
      <c r="F80" s="25"/>
    </row>
    <row r="81" s="4" customFormat="true" ht="39.9" customHeight="true" spans="1:6">
      <c r="A81" s="39" t="s">
        <v>89</v>
      </c>
      <c r="B81" s="33" t="s">
        <v>132</v>
      </c>
      <c r="C81" s="29"/>
      <c r="D81" s="38">
        <f>SUM(D82)</f>
        <v>5</v>
      </c>
      <c r="E81" s="38">
        <f>SUM(E82)</f>
        <v>5</v>
      </c>
      <c r="F81" s="28"/>
    </row>
    <row r="82" s="4" customFormat="true" ht="39.9" customHeight="true" spans="1:6">
      <c r="A82" s="21">
        <v>1</v>
      </c>
      <c r="B82" s="40" t="s">
        <v>133</v>
      </c>
      <c r="C82" s="33" t="s">
        <v>134</v>
      </c>
      <c r="D82" s="24">
        <v>5</v>
      </c>
      <c r="E82" s="24">
        <v>5</v>
      </c>
      <c r="F82" s="28"/>
    </row>
    <row r="83" s="4" customFormat="true" ht="39.9" customHeight="true" spans="1:6">
      <c r="A83" s="21" t="s">
        <v>100</v>
      </c>
      <c r="B83" s="33" t="s">
        <v>135</v>
      </c>
      <c r="C83" s="29"/>
      <c r="D83" s="38">
        <f>SUM(D84:D106)</f>
        <v>0.447</v>
      </c>
      <c r="E83" s="38">
        <f>SUM(E84:E106)</f>
        <v>0.447</v>
      </c>
      <c r="F83" s="28"/>
    </row>
    <row r="84" s="4" customFormat="true" ht="39.9" customHeight="true" spans="1:6">
      <c r="A84" s="21">
        <v>1</v>
      </c>
      <c r="B84" s="48" t="s">
        <v>136</v>
      </c>
      <c r="C84" s="35" t="s">
        <v>137</v>
      </c>
      <c r="D84" s="38">
        <f>'[2]附表3 小型水库'!AL741/10000</f>
        <v>0.017</v>
      </c>
      <c r="E84" s="38">
        <f>D84</f>
        <v>0.017</v>
      </c>
      <c r="F84" s="53" t="s">
        <v>138</v>
      </c>
    </row>
    <row r="85" s="4" customFormat="true" ht="39.9" customHeight="true" spans="1:6">
      <c r="A85" s="21">
        <v>2</v>
      </c>
      <c r="B85" s="48" t="s">
        <v>139</v>
      </c>
      <c r="C85" s="35" t="s">
        <v>140</v>
      </c>
      <c r="D85" s="38">
        <f>'[2]附表3 小型水库'!AL742/10000</f>
        <v>0.017</v>
      </c>
      <c r="E85" s="38">
        <f t="shared" ref="E85:E106" si="1">D85</f>
        <v>0.017</v>
      </c>
      <c r="F85" s="53" t="s">
        <v>138</v>
      </c>
    </row>
    <row r="86" s="4" customFormat="true" ht="39.9" customHeight="true" spans="1:6">
      <c r="A86" s="21">
        <v>3</v>
      </c>
      <c r="B86" s="48" t="s">
        <v>141</v>
      </c>
      <c r="C86" s="35" t="s">
        <v>140</v>
      </c>
      <c r="D86" s="38">
        <f>'[2]附表3 小型水库'!AL743/10000</f>
        <v>0.017</v>
      </c>
      <c r="E86" s="38">
        <f t="shared" si="1"/>
        <v>0.017</v>
      </c>
      <c r="F86" s="53" t="s">
        <v>138</v>
      </c>
    </row>
    <row r="87" s="4" customFormat="true" ht="39.9" customHeight="true" spans="1:6">
      <c r="A87" s="21">
        <v>4</v>
      </c>
      <c r="B87" s="48" t="s">
        <v>142</v>
      </c>
      <c r="C87" s="35" t="s">
        <v>140</v>
      </c>
      <c r="D87" s="38">
        <f>'[2]附表3 小型水库'!AL744/10000</f>
        <v>0.017</v>
      </c>
      <c r="E87" s="38">
        <f t="shared" si="1"/>
        <v>0.017</v>
      </c>
      <c r="F87" s="53" t="s">
        <v>138</v>
      </c>
    </row>
    <row r="88" s="4" customFormat="true" ht="39.9" customHeight="true" spans="1:6">
      <c r="A88" s="21">
        <v>5</v>
      </c>
      <c r="B88" s="48" t="s">
        <v>143</v>
      </c>
      <c r="C88" s="35" t="s">
        <v>140</v>
      </c>
      <c r="D88" s="38">
        <f>'[2]附表3 小型水库'!AL745/10000</f>
        <v>0.017</v>
      </c>
      <c r="E88" s="38">
        <f t="shared" si="1"/>
        <v>0.017</v>
      </c>
      <c r="F88" s="53" t="s">
        <v>138</v>
      </c>
    </row>
    <row r="89" s="4" customFormat="true" ht="39.9" customHeight="true" spans="1:6">
      <c r="A89" s="21">
        <v>6</v>
      </c>
      <c r="B89" s="48" t="s">
        <v>144</v>
      </c>
      <c r="C89" s="35" t="s">
        <v>145</v>
      </c>
      <c r="D89" s="38">
        <f>'[2]附表3 小型水库'!AL746/10000</f>
        <v>0.02</v>
      </c>
      <c r="E89" s="38">
        <f t="shared" si="1"/>
        <v>0.02</v>
      </c>
      <c r="F89" s="54" t="s">
        <v>146</v>
      </c>
    </row>
    <row r="90" s="4" customFormat="true" ht="39.9" customHeight="true" spans="1:6">
      <c r="A90" s="21">
        <v>7</v>
      </c>
      <c r="B90" s="35" t="s">
        <v>147</v>
      </c>
      <c r="C90" s="35" t="s">
        <v>148</v>
      </c>
      <c r="D90" s="38">
        <f>'[2]附表3 小型水库'!AL747/10000</f>
        <v>0.02</v>
      </c>
      <c r="E90" s="38">
        <f t="shared" si="1"/>
        <v>0.02</v>
      </c>
      <c r="F90" s="53" t="s">
        <v>138</v>
      </c>
    </row>
    <row r="91" s="4" customFormat="true" ht="39.9" customHeight="true" spans="1:6">
      <c r="A91" s="21">
        <v>8</v>
      </c>
      <c r="B91" s="35" t="s">
        <v>149</v>
      </c>
      <c r="C91" s="35" t="s">
        <v>148</v>
      </c>
      <c r="D91" s="38">
        <f>'[2]附表3 小型水库'!AL748/10000</f>
        <v>0.02</v>
      </c>
      <c r="E91" s="38">
        <f t="shared" si="1"/>
        <v>0.02</v>
      </c>
      <c r="F91" s="53" t="s">
        <v>138</v>
      </c>
    </row>
    <row r="92" s="4" customFormat="true" ht="39.9" customHeight="true" spans="1:6">
      <c r="A92" s="21">
        <v>9</v>
      </c>
      <c r="B92" s="35" t="s">
        <v>150</v>
      </c>
      <c r="C92" s="35" t="s">
        <v>151</v>
      </c>
      <c r="D92" s="38">
        <f>'[2]附表3 小型水库'!AL749/10000</f>
        <v>0.02</v>
      </c>
      <c r="E92" s="38">
        <f t="shared" si="1"/>
        <v>0.02</v>
      </c>
      <c r="F92" s="53" t="s">
        <v>138</v>
      </c>
    </row>
    <row r="93" s="4" customFormat="true" ht="39.9" customHeight="true" spans="1:6">
      <c r="A93" s="21">
        <v>10</v>
      </c>
      <c r="B93" s="35" t="s">
        <v>152</v>
      </c>
      <c r="C93" s="35" t="s">
        <v>153</v>
      </c>
      <c r="D93" s="38">
        <f>'[2]附表3 小型水库'!AL750/10000</f>
        <v>0.02</v>
      </c>
      <c r="E93" s="38">
        <f t="shared" si="1"/>
        <v>0.02</v>
      </c>
      <c r="F93" s="53" t="s">
        <v>138</v>
      </c>
    </row>
    <row r="94" s="4" customFormat="true" ht="39.9" customHeight="true" spans="1:6">
      <c r="A94" s="21">
        <v>11</v>
      </c>
      <c r="B94" s="35" t="s">
        <v>154</v>
      </c>
      <c r="C94" s="35" t="s">
        <v>155</v>
      </c>
      <c r="D94" s="38">
        <f>'[2]附表3 小型水库'!AL751/10000</f>
        <v>0.02</v>
      </c>
      <c r="E94" s="38">
        <f t="shared" si="1"/>
        <v>0.02</v>
      </c>
      <c r="F94" s="53" t="s">
        <v>138</v>
      </c>
    </row>
    <row r="95" s="4" customFormat="true" ht="39.9" customHeight="true" spans="1:6">
      <c r="A95" s="21">
        <v>12</v>
      </c>
      <c r="B95" s="35" t="s">
        <v>156</v>
      </c>
      <c r="C95" s="35" t="s">
        <v>157</v>
      </c>
      <c r="D95" s="38">
        <f>'[2]附表3 小型水库'!AL752/10000</f>
        <v>0.02</v>
      </c>
      <c r="E95" s="38">
        <f t="shared" si="1"/>
        <v>0.02</v>
      </c>
      <c r="F95" s="53" t="s">
        <v>138</v>
      </c>
    </row>
    <row r="96" s="4" customFormat="true" ht="39.9" customHeight="true" spans="1:6">
      <c r="A96" s="21">
        <v>13</v>
      </c>
      <c r="B96" s="35" t="s">
        <v>158</v>
      </c>
      <c r="C96" s="35" t="s">
        <v>159</v>
      </c>
      <c r="D96" s="38">
        <f>'[2]附表3 小型水库'!AL753/10000</f>
        <v>0.02</v>
      </c>
      <c r="E96" s="38">
        <f t="shared" si="1"/>
        <v>0.02</v>
      </c>
      <c r="F96" s="53" t="s">
        <v>138</v>
      </c>
    </row>
    <row r="97" s="4" customFormat="true" ht="39.9" customHeight="true" spans="1:6">
      <c r="A97" s="21">
        <v>14</v>
      </c>
      <c r="B97" s="35" t="s">
        <v>160</v>
      </c>
      <c r="C97" s="35" t="s">
        <v>148</v>
      </c>
      <c r="D97" s="38">
        <f>'[2]附表3 小型水库'!AL754/10000</f>
        <v>0.02</v>
      </c>
      <c r="E97" s="38">
        <f t="shared" si="1"/>
        <v>0.02</v>
      </c>
      <c r="F97" s="53" t="s">
        <v>138</v>
      </c>
    </row>
    <row r="98" s="4" customFormat="true" ht="39.9" customHeight="true" spans="1:6">
      <c r="A98" s="21">
        <v>15</v>
      </c>
      <c r="B98" s="48" t="s">
        <v>161</v>
      </c>
      <c r="C98" s="35" t="s">
        <v>162</v>
      </c>
      <c r="D98" s="38">
        <f>'[2]附表3 小型水库'!AL755/10000</f>
        <v>0.03</v>
      </c>
      <c r="E98" s="38">
        <f t="shared" si="1"/>
        <v>0.03</v>
      </c>
      <c r="F98" s="53" t="s">
        <v>138</v>
      </c>
    </row>
    <row r="99" s="4" customFormat="true" ht="39.9" customHeight="true" spans="1:6">
      <c r="A99" s="21">
        <v>16</v>
      </c>
      <c r="B99" s="48" t="s">
        <v>163</v>
      </c>
      <c r="C99" s="35" t="s">
        <v>164</v>
      </c>
      <c r="D99" s="38">
        <f>'[2]附表3 小型水库'!AL756/10000</f>
        <v>0.015</v>
      </c>
      <c r="E99" s="38">
        <f t="shared" si="1"/>
        <v>0.015</v>
      </c>
      <c r="F99" s="53" t="s">
        <v>138</v>
      </c>
    </row>
    <row r="100" s="4" customFormat="true" ht="39.9" customHeight="true" spans="1:6">
      <c r="A100" s="21">
        <v>17</v>
      </c>
      <c r="B100" s="35" t="s">
        <v>165</v>
      </c>
      <c r="C100" s="35" t="s">
        <v>166</v>
      </c>
      <c r="D100" s="38">
        <f>'[2]附表3 小型水库'!AL757/10000</f>
        <v>0.02</v>
      </c>
      <c r="E100" s="38">
        <f t="shared" si="1"/>
        <v>0.02</v>
      </c>
      <c r="F100" s="53" t="s">
        <v>138</v>
      </c>
    </row>
    <row r="101" s="4" customFormat="true" ht="39.9" customHeight="true" spans="1:6">
      <c r="A101" s="21">
        <v>18</v>
      </c>
      <c r="B101" s="35" t="s">
        <v>167</v>
      </c>
      <c r="C101" s="35" t="s">
        <v>168</v>
      </c>
      <c r="D101" s="38">
        <f>'[2]附表3 小型水库'!AL758/10000</f>
        <v>0.017</v>
      </c>
      <c r="E101" s="38">
        <f t="shared" si="1"/>
        <v>0.017</v>
      </c>
      <c r="F101" s="53" t="s">
        <v>146</v>
      </c>
    </row>
    <row r="102" s="4" customFormat="true" ht="39.9" customHeight="true" spans="1:6">
      <c r="A102" s="21">
        <v>19</v>
      </c>
      <c r="B102" s="35" t="s">
        <v>169</v>
      </c>
      <c r="C102" s="35" t="s">
        <v>170</v>
      </c>
      <c r="D102" s="38">
        <f>'[2]附表3 小型水库'!AL759/10000</f>
        <v>0.017</v>
      </c>
      <c r="E102" s="38">
        <f t="shared" si="1"/>
        <v>0.017</v>
      </c>
      <c r="F102" s="53" t="s">
        <v>138</v>
      </c>
    </row>
    <row r="103" s="4" customFormat="true" ht="39.9" customHeight="true" spans="1:6">
      <c r="A103" s="21">
        <v>20</v>
      </c>
      <c r="B103" s="48" t="s">
        <v>171</v>
      </c>
      <c r="C103" s="35" t="s">
        <v>172</v>
      </c>
      <c r="D103" s="38">
        <f>'[2]附表3 小型水库'!AL760/10000</f>
        <v>0.018</v>
      </c>
      <c r="E103" s="38">
        <f t="shared" si="1"/>
        <v>0.018</v>
      </c>
      <c r="F103" s="53" t="s">
        <v>138</v>
      </c>
    </row>
    <row r="104" s="4" customFormat="true" ht="39.9" customHeight="true" spans="1:6">
      <c r="A104" s="21">
        <v>21</v>
      </c>
      <c r="B104" s="35" t="s">
        <v>173</v>
      </c>
      <c r="C104" s="35" t="s">
        <v>174</v>
      </c>
      <c r="D104" s="38">
        <f>'[2]附表3 小型水库'!AL761/10000</f>
        <v>0.02</v>
      </c>
      <c r="E104" s="38">
        <f t="shared" si="1"/>
        <v>0.02</v>
      </c>
      <c r="F104" s="53" t="s">
        <v>146</v>
      </c>
    </row>
    <row r="105" s="4" customFormat="true" ht="39.9" customHeight="true" spans="1:6">
      <c r="A105" s="21">
        <v>22</v>
      </c>
      <c r="B105" s="35" t="s">
        <v>175</v>
      </c>
      <c r="C105" s="35" t="s">
        <v>174</v>
      </c>
      <c r="D105" s="38">
        <f>'[2]附表3 小型水库'!AL762/10000</f>
        <v>0.02</v>
      </c>
      <c r="E105" s="38">
        <f t="shared" si="1"/>
        <v>0.02</v>
      </c>
      <c r="F105" s="53" t="s">
        <v>138</v>
      </c>
    </row>
    <row r="106" s="4" customFormat="true" ht="39.9" customHeight="true" spans="1:6">
      <c r="A106" s="21">
        <v>23</v>
      </c>
      <c r="B106" s="35" t="s">
        <v>176</v>
      </c>
      <c r="C106" s="35" t="s">
        <v>174</v>
      </c>
      <c r="D106" s="38">
        <f>'[2]附表3 小型水库'!AL763/10000</f>
        <v>0.025</v>
      </c>
      <c r="E106" s="38">
        <f t="shared" si="1"/>
        <v>0.025</v>
      </c>
      <c r="F106" s="53" t="s">
        <v>138</v>
      </c>
    </row>
    <row r="107" s="2" customFormat="true" ht="39.9" customHeight="true" spans="1:6">
      <c r="A107" s="14" t="s">
        <v>177</v>
      </c>
      <c r="B107" s="49" t="s">
        <v>178</v>
      </c>
      <c r="C107" s="16"/>
      <c r="D107" s="17">
        <f>SUM(D108,D110,D111,D115)</f>
        <v>39.1289</v>
      </c>
      <c r="E107" s="17">
        <f>SUM(E108,E110,E111,E115)</f>
        <v>39.1289</v>
      </c>
      <c r="F107" s="14"/>
    </row>
    <row r="108" s="4" customFormat="true" ht="39.9" customHeight="true" spans="1:6">
      <c r="A108" s="25" t="s">
        <v>10</v>
      </c>
      <c r="B108" s="26" t="s">
        <v>179</v>
      </c>
      <c r="C108" s="26"/>
      <c r="D108" s="27">
        <f>SUM(D109)</f>
        <v>2</v>
      </c>
      <c r="E108" s="27">
        <f>SUM(E109)</f>
        <v>2</v>
      </c>
      <c r="F108" s="25"/>
    </row>
    <row r="109" s="4" customFormat="true" ht="39.9" customHeight="true" spans="1:6">
      <c r="A109" s="21">
        <v>1</v>
      </c>
      <c r="B109" s="33" t="s">
        <v>180</v>
      </c>
      <c r="C109" s="33" t="s">
        <v>181</v>
      </c>
      <c r="D109" s="24">
        <v>2</v>
      </c>
      <c r="E109" s="24">
        <v>2</v>
      </c>
      <c r="F109" s="28"/>
    </row>
    <row r="110" s="4" customFormat="true" ht="39.9" customHeight="true" spans="1:6">
      <c r="A110" s="25" t="s">
        <v>15</v>
      </c>
      <c r="B110" s="26" t="s">
        <v>182</v>
      </c>
      <c r="C110" s="26"/>
      <c r="D110" s="27"/>
      <c r="E110" s="27"/>
      <c r="F110" s="25"/>
    </row>
    <row r="111" s="4" customFormat="true" ht="39.9" customHeight="true" spans="1:6">
      <c r="A111" s="25" t="s">
        <v>53</v>
      </c>
      <c r="B111" s="26" t="s">
        <v>183</v>
      </c>
      <c r="C111" s="26"/>
      <c r="D111" s="27">
        <f>SUM(D112)</f>
        <v>0.7</v>
      </c>
      <c r="E111" s="27">
        <f>SUM(E112)</f>
        <v>0.7</v>
      </c>
      <c r="F111" s="25"/>
    </row>
    <row r="112" s="4" customFormat="true" ht="39.9" customHeight="true" spans="1:6">
      <c r="A112" s="21" t="s">
        <v>184</v>
      </c>
      <c r="B112" s="50" t="s">
        <v>185</v>
      </c>
      <c r="C112" s="29"/>
      <c r="D112" s="38">
        <f>SUM(D113:D114)</f>
        <v>0.7</v>
      </c>
      <c r="E112" s="38">
        <f>SUM(E113:E114)</f>
        <v>0.7</v>
      </c>
      <c r="F112" s="28"/>
    </row>
    <row r="113" s="4" customFormat="true" ht="39.9" customHeight="true" spans="1:6">
      <c r="A113" s="21">
        <v>1</v>
      </c>
      <c r="B113" s="50" t="s">
        <v>186</v>
      </c>
      <c r="C113" s="51" t="s">
        <v>187</v>
      </c>
      <c r="D113" s="52">
        <v>0.5</v>
      </c>
      <c r="E113" s="52">
        <v>0.5</v>
      </c>
      <c r="F113" s="28"/>
    </row>
    <row r="114" s="4" customFormat="true" ht="39.9" customHeight="true" spans="1:6">
      <c r="A114" s="21">
        <v>2</v>
      </c>
      <c r="B114" s="50" t="s">
        <v>188</v>
      </c>
      <c r="C114" s="51" t="s">
        <v>189</v>
      </c>
      <c r="D114" s="52">
        <v>0.2</v>
      </c>
      <c r="E114" s="52">
        <v>0.2</v>
      </c>
      <c r="F114" s="28"/>
    </row>
    <row r="115" s="4" customFormat="true" ht="39.9" customHeight="true" spans="1:6">
      <c r="A115" s="25" t="s">
        <v>87</v>
      </c>
      <c r="B115" s="26" t="s">
        <v>190</v>
      </c>
      <c r="C115" s="19"/>
      <c r="D115" s="27">
        <f>SUM(D116:D128)</f>
        <v>36.4289</v>
      </c>
      <c r="E115" s="27">
        <f>SUM(E116:E128)</f>
        <v>36.4289</v>
      </c>
      <c r="F115" s="25"/>
    </row>
    <row r="116" ht="39.9" customHeight="true" spans="1:6">
      <c r="A116" s="21">
        <v>1</v>
      </c>
      <c r="B116" s="33" t="s">
        <v>191</v>
      </c>
      <c r="C116" s="33" t="s">
        <v>192</v>
      </c>
      <c r="D116" s="24">
        <v>13.47</v>
      </c>
      <c r="E116" s="24">
        <v>13.47</v>
      </c>
      <c r="F116" s="21"/>
    </row>
    <row r="117" ht="39.9" customHeight="true" spans="1:6">
      <c r="A117" s="21">
        <v>1</v>
      </c>
      <c r="B117" s="35" t="s">
        <v>193</v>
      </c>
      <c r="C117" s="35" t="s">
        <v>194</v>
      </c>
      <c r="D117" s="52">
        <v>0.0734</v>
      </c>
      <c r="E117" s="52">
        <v>0.0734</v>
      </c>
      <c r="F117" s="55"/>
    </row>
    <row r="118" ht="39.9" customHeight="true" spans="1:6">
      <c r="A118" s="21">
        <v>2</v>
      </c>
      <c r="B118" s="35" t="s">
        <v>195</v>
      </c>
      <c r="C118" s="35" t="s">
        <v>194</v>
      </c>
      <c r="D118" s="52">
        <v>0.1008</v>
      </c>
      <c r="E118" s="52">
        <v>0.1008</v>
      </c>
      <c r="F118" s="55"/>
    </row>
    <row r="119" ht="39.9" customHeight="true" spans="1:6">
      <c r="A119" s="21">
        <v>3</v>
      </c>
      <c r="B119" s="35" t="s">
        <v>196</v>
      </c>
      <c r="C119" s="35" t="s">
        <v>194</v>
      </c>
      <c r="D119" s="52">
        <v>0.0579</v>
      </c>
      <c r="E119" s="52">
        <v>0.0579</v>
      </c>
      <c r="F119" s="55"/>
    </row>
    <row r="120" ht="39.9" customHeight="true" spans="1:6">
      <c r="A120" s="21">
        <v>4</v>
      </c>
      <c r="B120" s="35" t="s">
        <v>197</v>
      </c>
      <c r="C120" s="35" t="s">
        <v>194</v>
      </c>
      <c r="D120" s="52">
        <v>0.0919</v>
      </c>
      <c r="E120" s="52">
        <v>0.0919</v>
      </c>
      <c r="F120" s="55"/>
    </row>
    <row r="121" ht="39.9" customHeight="true" spans="1:6">
      <c r="A121" s="21">
        <v>5</v>
      </c>
      <c r="B121" s="35" t="s">
        <v>198</v>
      </c>
      <c r="C121" s="35" t="s">
        <v>199</v>
      </c>
      <c r="D121" s="38">
        <v>4.4087</v>
      </c>
      <c r="E121" s="38">
        <v>4.4087</v>
      </c>
      <c r="F121" s="43" t="s">
        <v>200</v>
      </c>
    </row>
    <row r="122" ht="39.9" customHeight="true" spans="1:6">
      <c r="A122" s="21">
        <v>6</v>
      </c>
      <c r="B122" s="35" t="s">
        <v>201</v>
      </c>
      <c r="C122" s="35" t="s">
        <v>202</v>
      </c>
      <c r="D122" s="38">
        <v>1.2146</v>
      </c>
      <c r="E122" s="38">
        <v>1.2146</v>
      </c>
      <c r="F122" s="43" t="s">
        <v>200</v>
      </c>
    </row>
    <row r="123" ht="39.9" customHeight="true" spans="1:6">
      <c r="A123" s="21">
        <v>7</v>
      </c>
      <c r="B123" s="35" t="s">
        <v>203</v>
      </c>
      <c r="C123" s="35" t="s">
        <v>204</v>
      </c>
      <c r="D123" s="38">
        <v>4.214</v>
      </c>
      <c r="E123" s="38">
        <v>4.214</v>
      </c>
      <c r="F123" s="43" t="s">
        <v>200</v>
      </c>
    </row>
    <row r="124" ht="39.9" customHeight="true" spans="1:6">
      <c r="A124" s="21">
        <v>8</v>
      </c>
      <c r="B124" s="35" t="s">
        <v>205</v>
      </c>
      <c r="C124" s="35" t="s">
        <v>206</v>
      </c>
      <c r="D124" s="38">
        <v>2.0192</v>
      </c>
      <c r="E124" s="38">
        <v>2.0192</v>
      </c>
      <c r="F124" s="43" t="s">
        <v>200</v>
      </c>
    </row>
    <row r="125" ht="39.9" customHeight="true" spans="1:6">
      <c r="A125" s="21">
        <v>9</v>
      </c>
      <c r="B125" s="35" t="s">
        <v>207</v>
      </c>
      <c r="C125" s="35" t="s">
        <v>208</v>
      </c>
      <c r="D125" s="38">
        <v>2.6691</v>
      </c>
      <c r="E125" s="38">
        <v>2.6691</v>
      </c>
      <c r="F125" s="43" t="s">
        <v>200</v>
      </c>
    </row>
    <row r="126" ht="39.9" customHeight="true" spans="1:6">
      <c r="A126" s="21">
        <v>10</v>
      </c>
      <c r="B126" s="35" t="s">
        <v>209</v>
      </c>
      <c r="C126" s="35" t="s">
        <v>210</v>
      </c>
      <c r="D126" s="38">
        <v>5.8093</v>
      </c>
      <c r="E126" s="38">
        <v>5.8093</v>
      </c>
      <c r="F126" s="43" t="s">
        <v>200</v>
      </c>
    </row>
    <row r="127" ht="39.9" customHeight="true" spans="1:6">
      <c r="A127" s="21">
        <v>11</v>
      </c>
      <c r="B127" s="35" t="s">
        <v>211</v>
      </c>
      <c r="C127" s="35" t="s">
        <v>212</v>
      </c>
      <c r="D127" s="36">
        <v>1.25</v>
      </c>
      <c r="E127" s="36">
        <v>1.25</v>
      </c>
      <c r="F127" s="43"/>
    </row>
    <row r="128" ht="39.9" customHeight="true" spans="1:6">
      <c r="A128" s="21">
        <v>12</v>
      </c>
      <c r="B128" s="35" t="s">
        <v>213</v>
      </c>
      <c r="C128" s="35" t="s">
        <v>214</v>
      </c>
      <c r="D128" s="36">
        <v>1.05</v>
      </c>
      <c r="E128" s="36">
        <v>1.05</v>
      </c>
      <c r="F128" s="43"/>
    </row>
    <row r="129" s="2" customFormat="true" ht="39.9" customHeight="true" spans="1:6">
      <c r="A129" s="14" t="s">
        <v>215</v>
      </c>
      <c r="B129" s="49" t="s">
        <v>216</v>
      </c>
      <c r="C129" s="16"/>
      <c r="D129" s="17">
        <f>SUM(D130,D142,D145)</f>
        <v>20.8474</v>
      </c>
      <c r="E129" s="17">
        <f>SUM(E130,E142,E145)</f>
        <v>20.8474</v>
      </c>
      <c r="F129" s="14"/>
    </row>
    <row r="130" s="3" customFormat="true" ht="39.9" customHeight="true" spans="1:6">
      <c r="A130" s="56" t="s">
        <v>10</v>
      </c>
      <c r="B130" s="57" t="s">
        <v>217</v>
      </c>
      <c r="C130" s="19"/>
      <c r="D130" s="20">
        <f>SUM(D131:D141)</f>
        <v>8.5074</v>
      </c>
      <c r="E130" s="20">
        <f>SUM(E131:E141)</f>
        <v>8.5074</v>
      </c>
      <c r="F130" s="18"/>
    </row>
    <row r="131" s="3" customFormat="true" ht="39.9" customHeight="true" spans="1:6">
      <c r="A131" s="21">
        <v>1</v>
      </c>
      <c r="B131" s="58" t="s">
        <v>218</v>
      </c>
      <c r="C131" s="58" t="s">
        <v>219</v>
      </c>
      <c r="D131" s="59">
        <v>1.1847</v>
      </c>
      <c r="E131" s="59">
        <v>1.1847</v>
      </c>
      <c r="F131" s="43"/>
    </row>
    <row r="132" s="3" customFormat="true" ht="39.9" customHeight="true" spans="1:6">
      <c r="A132" s="21">
        <v>2</v>
      </c>
      <c r="B132" s="58" t="s">
        <v>220</v>
      </c>
      <c r="C132" s="58" t="s">
        <v>221</v>
      </c>
      <c r="D132" s="59">
        <v>1.53</v>
      </c>
      <c r="E132" s="59">
        <v>1.53</v>
      </c>
      <c r="F132" s="43"/>
    </row>
    <row r="133" s="3" customFormat="true" ht="39.9" customHeight="true" spans="1:6">
      <c r="A133" s="21">
        <v>3</v>
      </c>
      <c r="B133" s="58" t="s">
        <v>222</v>
      </c>
      <c r="C133" s="58" t="s">
        <v>223</v>
      </c>
      <c r="D133" s="59">
        <v>0.8</v>
      </c>
      <c r="E133" s="59">
        <v>0.8</v>
      </c>
      <c r="F133" s="43"/>
    </row>
    <row r="134" s="3" customFormat="true" ht="39.9" customHeight="true" spans="1:6">
      <c r="A134" s="21">
        <v>4</v>
      </c>
      <c r="B134" s="35" t="s">
        <v>224</v>
      </c>
      <c r="C134" s="35" t="s">
        <v>225</v>
      </c>
      <c r="D134" s="36">
        <v>0.5437</v>
      </c>
      <c r="E134" s="36">
        <v>0.5437</v>
      </c>
      <c r="F134" s="43" t="s">
        <v>226</v>
      </c>
    </row>
    <row r="135" s="3" customFormat="true" ht="54" customHeight="true" spans="1:6">
      <c r="A135" s="21">
        <v>5</v>
      </c>
      <c r="B135" s="35" t="s">
        <v>227</v>
      </c>
      <c r="C135" s="35" t="s">
        <v>228</v>
      </c>
      <c r="D135" s="52">
        <v>1.269</v>
      </c>
      <c r="E135" s="52">
        <v>1.269</v>
      </c>
      <c r="F135" s="43" t="s">
        <v>226</v>
      </c>
    </row>
    <row r="136" s="3" customFormat="true" ht="39.9" customHeight="true" spans="1:6">
      <c r="A136" s="21">
        <v>6</v>
      </c>
      <c r="B136" s="35" t="s">
        <v>229</v>
      </c>
      <c r="C136" s="35" t="s">
        <v>230</v>
      </c>
      <c r="D136" s="36">
        <v>2.33</v>
      </c>
      <c r="E136" s="36">
        <v>2.33</v>
      </c>
      <c r="F136" s="43" t="s">
        <v>231</v>
      </c>
    </row>
    <row r="137" s="3" customFormat="true" ht="39.9" customHeight="true" spans="1:6">
      <c r="A137" s="21">
        <v>7</v>
      </c>
      <c r="B137" s="35" t="s">
        <v>232</v>
      </c>
      <c r="C137" s="35" t="s">
        <v>233</v>
      </c>
      <c r="D137" s="36">
        <v>0.6</v>
      </c>
      <c r="E137" s="36">
        <v>0.6</v>
      </c>
      <c r="F137" s="43" t="s">
        <v>234</v>
      </c>
    </row>
    <row r="138" s="3" customFormat="true" ht="39.9" customHeight="true" spans="1:6">
      <c r="A138" s="21">
        <v>8</v>
      </c>
      <c r="B138" s="35" t="s">
        <v>235</v>
      </c>
      <c r="C138" s="35" t="s">
        <v>236</v>
      </c>
      <c r="D138" s="36">
        <v>0.08</v>
      </c>
      <c r="E138" s="36">
        <v>0.08</v>
      </c>
      <c r="F138" s="43" t="s">
        <v>237</v>
      </c>
    </row>
    <row r="139" s="3" customFormat="true" ht="39.9" customHeight="true" spans="1:6">
      <c r="A139" s="21">
        <v>9</v>
      </c>
      <c r="B139" s="35" t="s">
        <v>238</v>
      </c>
      <c r="C139" s="35" t="s">
        <v>239</v>
      </c>
      <c r="D139" s="36">
        <v>0.04</v>
      </c>
      <c r="E139" s="36">
        <v>0.04</v>
      </c>
      <c r="F139" s="43" t="s">
        <v>237</v>
      </c>
    </row>
    <row r="140" s="3" customFormat="true" ht="39.9" customHeight="true" spans="1:6">
      <c r="A140" s="21">
        <v>10</v>
      </c>
      <c r="B140" s="35" t="s">
        <v>240</v>
      </c>
      <c r="C140" s="35" t="s">
        <v>241</v>
      </c>
      <c r="D140" s="36">
        <v>0.07</v>
      </c>
      <c r="E140" s="36">
        <v>0.07</v>
      </c>
      <c r="F140" s="43" t="s">
        <v>237</v>
      </c>
    </row>
    <row r="141" s="3" customFormat="true" ht="39.9" customHeight="true" spans="1:6">
      <c r="A141" s="21">
        <v>11</v>
      </c>
      <c r="B141" s="35" t="s">
        <v>242</v>
      </c>
      <c r="C141" s="35" t="s">
        <v>243</v>
      </c>
      <c r="D141" s="36">
        <v>0.06</v>
      </c>
      <c r="E141" s="36">
        <v>0.06</v>
      </c>
      <c r="F141" s="43" t="s">
        <v>237</v>
      </c>
    </row>
    <row r="142" s="3" customFormat="true" ht="39.9" customHeight="true" spans="1:6">
      <c r="A142" s="56" t="s">
        <v>15</v>
      </c>
      <c r="B142" s="60" t="s">
        <v>244</v>
      </c>
      <c r="C142" s="61"/>
      <c r="D142" s="20">
        <f>SUM(D143:D144)</f>
        <v>7.98</v>
      </c>
      <c r="E142" s="20">
        <f>SUM(E143:E144)</f>
        <v>7.98</v>
      </c>
      <c r="F142" s="18"/>
    </row>
    <row r="143" s="3" customFormat="true" ht="39.9" customHeight="true" spans="1:6">
      <c r="A143" s="21">
        <v>1</v>
      </c>
      <c r="B143" s="33" t="s">
        <v>245</v>
      </c>
      <c r="C143" s="62" t="s">
        <v>246</v>
      </c>
      <c r="D143" s="24">
        <v>4.58</v>
      </c>
      <c r="E143" s="24">
        <v>4.58</v>
      </c>
      <c r="F143" s="43"/>
    </row>
    <row r="144" s="3" customFormat="true" ht="39.9" customHeight="true" spans="1:6">
      <c r="A144" s="21">
        <v>2</v>
      </c>
      <c r="B144" s="63" t="s">
        <v>247</v>
      </c>
      <c r="C144" s="63" t="s">
        <v>248</v>
      </c>
      <c r="D144" s="36">
        <v>3.4</v>
      </c>
      <c r="E144" s="36">
        <v>3.4</v>
      </c>
      <c r="F144" s="43"/>
    </row>
    <row r="145" s="3" customFormat="true" ht="39.9" customHeight="true" spans="1:6">
      <c r="A145" s="56" t="s">
        <v>53</v>
      </c>
      <c r="B145" s="60" t="s">
        <v>249</v>
      </c>
      <c r="C145" s="64"/>
      <c r="D145" s="20">
        <f>SUM(D146:D161)</f>
        <v>4.36</v>
      </c>
      <c r="E145" s="20">
        <f>SUM(E146:E161)</f>
        <v>4.36</v>
      </c>
      <c r="F145" s="18"/>
    </row>
    <row r="146" s="3" customFormat="true" ht="39.9" customHeight="true" spans="1:6">
      <c r="A146" s="21">
        <v>1</v>
      </c>
      <c r="B146" s="33" t="s">
        <v>250</v>
      </c>
      <c r="C146" s="62" t="s">
        <v>251</v>
      </c>
      <c r="D146" s="24">
        <v>0.1</v>
      </c>
      <c r="E146" s="24">
        <v>0.1</v>
      </c>
      <c r="F146" s="43"/>
    </row>
    <row r="147" s="3" customFormat="true" ht="39.9" customHeight="true" spans="1:6">
      <c r="A147" s="21">
        <v>2</v>
      </c>
      <c r="B147" s="33" t="s">
        <v>252</v>
      </c>
      <c r="C147" s="62" t="s">
        <v>251</v>
      </c>
      <c r="D147" s="24">
        <v>0.1</v>
      </c>
      <c r="E147" s="24">
        <v>0.1</v>
      </c>
      <c r="F147" s="43"/>
    </row>
    <row r="148" s="3" customFormat="true" ht="39.9" customHeight="true" spans="1:6">
      <c r="A148" s="21">
        <v>3</v>
      </c>
      <c r="B148" s="33" t="s">
        <v>253</v>
      </c>
      <c r="C148" s="62" t="s">
        <v>251</v>
      </c>
      <c r="D148" s="24">
        <v>0.1</v>
      </c>
      <c r="E148" s="24">
        <v>0.1</v>
      </c>
      <c r="F148" s="43"/>
    </row>
    <row r="149" s="3" customFormat="true" ht="39.9" customHeight="true" spans="1:6">
      <c r="A149" s="21">
        <v>4</v>
      </c>
      <c r="B149" s="33" t="s">
        <v>254</v>
      </c>
      <c r="C149" s="62" t="s">
        <v>251</v>
      </c>
      <c r="D149" s="24">
        <v>0.1</v>
      </c>
      <c r="E149" s="24">
        <v>0.1</v>
      </c>
      <c r="F149" s="43"/>
    </row>
    <row r="150" s="3" customFormat="true" ht="39.9" customHeight="true" spans="1:6">
      <c r="A150" s="21">
        <v>5</v>
      </c>
      <c r="B150" s="33" t="s">
        <v>255</v>
      </c>
      <c r="C150" s="62" t="s">
        <v>251</v>
      </c>
      <c r="D150" s="24">
        <v>0.1</v>
      </c>
      <c r="E150" s="24">
        <v>0.1</v>
      </c>
      <c r="F150" s="43"/>
    </row>
    <row r="151" s="3" customFormat="true" ht="39.9" customHeight="true" spans="1:6">
      <c r="A151" s="21">
        <v>6</v>
      </c>
      <c r="B151" s="33" t="s">
        <v>256</v>
      </c>
      <c r="C151" s="62" t="s">
        <v>251</v>
      </c>
      <c r="D151" s="24">
        <v>0.1</v>
      </c>
      <c r="E151" s="24">
        <v>0.1</v>
      </c>
      <c r="F151" s="43"/>
    </row>
    <row r="152" s="3" customFormat="true" ht="39.9" customHeight="true" spans="1:6">
      <c r="A152" s="21">
        <v>7</v>
      </c>
      <c r="B152" s="33" t="s">
        <v>257</v>
      </c>
      <c r="C152" s="62" t="s">
        <v>251</v>
      </c>
      <c r="D152" s="24">
        <v>0.1</v>
      </c>
      <c r="E152" s="24">
        <v>0.1</v>
      </c>
      <c r="F152" s="43"/>
    </row>
    <row r="153" s="3" customFormat="true" ht="39.9" customHeight="true" spans="1:6">
      <c r="A153" s="21">
        <v>8</v>
      </c>
      <c r="B153" s="33" t="s">
        <v>258</v>
      </c>
      <c r="C153" s="62" t="s">
        <v>251</v>
      </c>
      <c r="D153" s="24">
        <v>0.1</v>
      </c>
      <c r="E153" s="24">
        <v>0.1</v>
      </c>
      <c r="F153" s="43"/>
    </row>
    <row r="154" s="3" customFormat="true" ht="39.9" customHeight="true" spans="1:6">
      <c r="A154" s="21">
        <v>9</v>
      </c>
      <c r="B154" s="33" t="s">
        <v>259</v>
      </c>
      <c r="C154" s="62" t="s">
        <v>260</v>
      </c>
      <c r="D154" s="24">
        <v>0.07</v>
      </c>
      <c r="E154" s="24">
        <v>0.07</v>
      </c>
      <c r="F154" s="43"/>
    </row>
    <row r="155" s="3" customFormat="true" ht="39.9" customHeight="true" spans="1:6">
      <c r="A155" s="21">
        <v>10</v>
      </c>
      <c r="B155" s="33" t="s">
        <v>261</v>
      </c>
      <c r="C155" s="62" t="s">
        <v>262</v>
      </c>
      <c r="D155" s="24">
        <v>0.25</v>
      </c>
      <c r="E155" s="24">
        <v>0.25</v>
      </c>
      <c r="F155" s="43"/>
    </row>
    <row r="156" s="3" customFormat="true" ht="39.9" customHeight="true" spans="1:6">
      <c r="A156" s="21">
        <v>11</v>
      </c>
      <c r="B156" s="63" t="s">
        <v>263</v>
      </c>
      <c r="C156" s="63" t="s">
        <v>264</v>
      </c>
      <c r="D156" s="36">
        <v>2.4</v>
      </c>
      <c r="E156" s="36">
        <v>2.4</v>
      </c>
      <c r="F156" s="43"/>
    </row>
    <row r="157" s="3" customFormat="true" ht="39.9" customHeight="true" spans="1:6">
      <c r="A157" s="21">
        <v>12</v>
      </c>
      <c r="B157" s="63" t="s">
        <v>265</v>
      </c>
      <c r="C157" s="63" t="s">
        <v>266</v>
      </c>
      <c r="D157" s="36">
        <v>0.42</v>
      </c>
      <c r="E157" s="36">
        <v>0.42</v>
      </c>
      <c r="F157" s="43"/>
    </row>
    <row r="158" s="3" customFormat="true" ht="39.9" customHeight="true" spans="1:6">
      <c r="A158" s="21">
        <v>13</v>
      </c>
      <c r="B158" s="63" t="s">
        <v>267</v>
      </c>
      <c r="C158" s="63" t="s">
        <v>268</v>
      </c>
      <c r="D158" s="36">
        <v>0.1</v>
      </c>
      <c r="E158" s="36">
        <v>0.1</v>
      </c>
      <c r="F158" s="43"/>
    </row>
    <row r="159" s="3" customFormat="true" ht="39.9" customHeight="true" spans="1:6">
      <c r="A159" s="21">
        <v>14</v>
      </c>
      <c r="B159" s="63" t="s">
        <v>269</v>
      </c>
      <c r="C159" s="63" t="s">
        <v>270</v>
      </c>
      <c r="D159" s="36">
        <v>0.1</v>
      </c>
      <c r="E159" s="36">
        <v>0.1</v>
      </c>
      <c r="F159" s="43"/>
    </row>
    <row r="160" s="3" customFormat="true" ht="39.9" customHeight="true" spans="1:6">
      <c r="A160" s="21">
        <v>15</v>
      </c>
      <c r="B160" s="63" t="s">
        <v>271</v>
      </c>
      <c r="C160" s="63" t="s">
        <v>270</v>
      </c>
      <c r="D160" s="36">
        <v>0.1</v>
      </c>
      <c r="E160" s="36">
        <v>0.1</v>
      </c>
      <c r="F160" s="43"/>
    </row>
    <row r="161" s="3" customFormat="true" ht="39.9" customHeight="true" spans="1:6">
      <c r="A161" s="21">
        <v>16</v>
      </c>
      <c r="B161" s="63" t="s">
        <v>272</v>
      </c>
      <c r="C161" s="63" t="s">
        <v>273</v>
      </c>
      <c r="D161" s="36">
        <v>0.12</v>
      </c>
      <c r="E161" s="36">
        <v>0.12</v>
      </c>
      <c r="F161" s="43"/>
    </row>
    <row r="162" s="2" customFormat="true" ht="39.9" customHeight="true" spans="1:6">
      <c r="A162" s="14" t="s">
        <v>274</v>
      </c>
      <c r="B162" s="16" t="s">
        <v>275</v>
      </c>
      <c r="C162" s="16"/>
      <c r="D162" s="17">
        <f>SUM(D163:D173)</f>
        <v>2.55</v>
      </c>
      <c r="E162" s="17">
        <f>SUM(E163:E173)</f>
        <v>2.55</v>
      </c>
      <c r="F162" s="14"/>
    </row>
    <row r="163" ht="39.9" customHeight="true" spans="1:6">
      <c r="A163" s="21">
        <v>1</v>
      </c>
      <c r="B163" s="33" t="s">
        <v>276</v>
      </c>
      <c r="C163" s="62" t="s">
        <v>277</v>
      </c>
      <c r="D163" s="38"/>
      <c r="E163" s="38"/>
      <c r="F163" s="28"/>
    </row>
    <row r="164" ht="39.9" customHeight="true" spans="1:6">
      <c r="A164" s="21">
        <v>2</v>
      </c>
      <c r="B164" s="33" t="s">
        <v>278</v>
      </c>
      <c r="C164" s="62" t="s">
        <v>279</v>
      </c>
      <c r="D164" s="38"/>
      <c r="E164" s="38"/>
      <c r="F164" s="28"/>
    </row>
    <row r="165" ht="39.9" customHeight="true" spans="1:6">
      <c r="A165" s="21">
        <v>3</v>
      </c>
      <c r="B165" s="33" t="s">
        <v>280</v>
      </c>
      <c r="C165" s="62" t="s">
        <v>281</v>
      </c>
      <c r="D165" s="24">
        <v>0.3</v>
      </c>
      <c r="E165" s="24">
        <v>0.3</v>
      </c>
      <c r="F165" s="28"/>
    </row>
    <row r="166" ht="39.9" customHeight="true" spans="1:6">
      <c r="A166" s="21">
        <v>4</v>
      </c>
      <c r="B166" s="33" t="s">
        <v>282</v>
      </c>
      <c r="C166" s="33" t="s">
        <v>283</v>
      </c>
      <c r="D166" s="24">
        <v>0.8</v>
      </c>
      <c r="E166" s="24">
        <v>0.8</v>
      </c>
      <c r="F166" s="28"/>
    </row>
    <row r="167" ht="39.9" customHeight="true" spans="1:6">
      <c r="A167" s="21">
        <v>5</v>
      </c>
      <c r="B167" s="63" t="s">
        <v>284</v>
      </c>
      <c r="C167" s="63" t="s">
        <v>285</v>
      </c>
      <c r="D167" s="36">
        <v>0.25</v>
      </c>
      <c r="E167" s="36">
        <v>0.25</v>
      </c>
      <c r="F167" s="28"/>
    </row>
    <row r="168" ht="39.9" customHeight="true" spans="1:6">
      <c r="A168" s="21">
        <v>6</v>
      </c>
      <c r="B168" s="63" t="s">
        <v>286</v>
      </c>
      <c r="C168" s="63" t="s">
        <v>283</v>
      </c>
      <c r="D168" s="36">
        <v>0.2</v>
      </c>
      <c r="E168" s="36">
        <v>0.2</v>
      </c>
      <c r="F168" s="28"/>
    </row>
    <row r="169" ht="39.9" customHeight="true" spans="1:6">
      <c r="A169" s="21">
        <v>7</v>
      </c>
      <c r="B169" s="63" t="s">
        <v>287</v>
      </c>
      <c r="C169" s="63" t="s">
        <v>283</v>
      </c>
      <c r="D169" s="36">
        <v>0.2</v>
      </c>
      <c r="E169" s="36">
        <v>0.2</v>
      </c>
      <c r="F169" s="28"/>
    </row>
    <row r="170" ht="39.9" customHeight="true" spans="1:6">
      <c r="A170" s="21">
        <v>8</v>
      </c>
      <c r="B170" s="63" t="s">
        <v>288</v>
      </c>
      <c r="C170" s="63" t="s">
        <v>283</v>
      </c>
      <c r="D170" s="36">
        <v>0.2</v>
      </c>
      <c r="E170" s="36">
        <v>0.2</v>
      </c>
      <c r="F170" s="28"/>
    </row>
    <row r="171" ht="39.9" customHeight="true" spans="1:6">
      <c r="A171" s="21">
        <v>9</v>
      </c>
      <c r="B171" s="63" t="s">
        <v>289</v>
      </c>
      <c r="C171" s="63" t="s">
        <v>283</v>
      </c>
      <c r="D171" s="36">
        <v>0.2</v>
      </c>
      <c r="E171" s="36">
        <v>0.2</v>
      </c>
      <c r="F171" s="28"/>
    </row>
    <row r="172" ht="39.9" customHeight="true" spans="1:6">
      <c r="A172" s="21">
        <v>10</v>
      </c>
      <c r="B172" s="63" t="s">
        <v>290</v>
      </c>
      <c r="C172" s="63" t="s">
        <v>283</v>
      </c>
      <c r="D172" s="36">
        <v>0.2</v>
      </c>
      <c r="E172" s="36">
        <v>0.2</v>
      </c>
      <c r="F172" s="28"/>
    </row>
    <row r="173" ht="39.9" customHeight="true" spans="1:6">
      <c r="A173" s="21">
        <v>11</v>
      </c>
      <c r="B173" s="63" t="s">
        <v>291</v>
      </c>
      <c r="C173" s="63" t="s">
        <v>283</v>
      </c>
      <c r="D173" s="36">
        <v>0.2</v>
      </c>
      <c r="E173" s="36">
        <v>0.2</v>
      </c>
      <c r="F173" s="28"/>
    </row>
    <row r="178" ht="24.9" customHeight="true"/>
    <row r="182" ht="24.9" customHeight="true"/>
    <row r="187" ht="24.9" customHeight="true"/>
  </sheetData>
  <mergeCells count="1">
    <mergeCell ref="A1:F1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2015-06-06T02:19:00Z</dcterms:created>
  <dcterms:modified xsi:type="dcterms:W3CDTF">2021-04-01T10:31:33Z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